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251" windowWidth="6840" windowHeight="6495" tabRatio="598" activeTab="0"/>
  </bookViews>
  <sheets>
    <sheet name="Income Statement" sheetId="1" r:id="rId1"/>
    <sheet name="Balance Sheet" sheetId="2" r:id="rId2"/>
    <sheet name="Group 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<sst xmlns="http://schemas.openxmlformats.org/spreadsheetml/2006/main" count="149" uniqueCount="122">
  <si>
    <t>Taxation</t>
  </si>
  <si>
    <t>RM'000</t>
  </si>
  <si>
    <t>CURRENT YEAR QUARTER</t>
  </si>
  <si>
    <t>PRECEDING YEAR CORRESPONDING PERIOD</t>
  </si>
  <si>
    <t>CURRENT YEAR TO DATE</t>
  </si>
  <si>
    <t>PRECEDING YEAR  CORRESPONDING QUARTER</t>
  </si>
  <si>
    <t>Cash and bank balances</t>
  </si>
  <si>
    <t>(The figures have not been audited)</t>
  </si>
  <si>
    <t>Revenue</t>
  </si>
  <si>
    <t>Finance cost</t>
  </si>
  <si>
    <t>Minority interest</t>
  </si>
  <si>
    <t>Inventories</t>
  </si>
  <si>
    <t>Profit before taxation</t>
  </si>
  <si>
    <t>Profit before tax</t>
  </si>
  <si>
    <t>Profit after tax</t>
  </si>
  <si>
    <t>Earnings per share (sen)</t>
  </si>
  <si>
    <t>Operating profit before working capital changes</t>
  </si>
  <si>
    <t>Cash generated from operations</t>
  </si>
  <si>
    <t>Net increase in cash and cash equivalents</t>
  </si>
  <si>
    <t>Cash and cash equivalents at beginning of period</t>
  </si>
  <si>
    <t>Cash and cash equivalents at end of period</t>
  </si>
  <si>
    <t>Investing Activities</t>
  </si>
  <si>
    <t>Financing Activities</t>
  </si>
  <si>
    <t>Note:</t>
  </si>
  <si>
    <t>Total</t>
  </si>
  <si>
    <t>Operating profit</t>
  </si>
  <si>
    <t>Operating Activities</t>
  </si>
  <si>
    <t>Taxes paid</t>
  </si>
  <si>
    <t>N/A</t>
  </si>
  <si>
    <t>Share of profits of associated company</t>
  </si>
  <si>
    <t>Repayment of bank borrowings</t>
  </si>
  <si>
    <t>Adjustments for non-cash items</t>
  </si>
  <si>
    <t>Net changes in working capital</t>
  </si>
  <si>
    <t>Others</t>
  </si>
  <si>
    <t>Operating expenses</t>
  </si>
  <si>
    <t>Other operating income</t>
  </si>
  <si>
    <t>CUMULATIVE PERIOD</t>
  </si>
  <si>
    <t>INDIVIDUAL PERIOD</t>
  </si>
  <si>
    <t>As at</t>
  </si>
  <si>
    <t>(Unaudited)</t>
  </si>
  <si>
    <t>(Audited)</t>
  </si>
  <si>
    <t>PROPERTY,  PLANT AND EQUIPMENT</t>
  </si>
  <si>
    <t>INVESTMENT PROPERTIES</t>
  </si>
  <si>
    <t>INVESTMENT IN ASSOCIATED COMPANIES</t>
  </si>
  <si>
    <t>OTHER INVESTMENT - UNQUOTED</t>
  </si>
  <si>
    <t>PROPERTY DEVELOPMENT PROJECTS</t>
  </si>
  <si>
    <t>CURRENT ASSETS</t>
  </si>
  <si>
    <t>Property development projects</t>
  </si>
  <si>
    <t>Amount due from customers for contract work</t>
  </si>
  <si>
    <t>Trade receivables</t>
  </si>
  <si>
    <t>Other receivables, deposits and prepayments</t>
  </si>
  <si>
    <t>Amount due from associated companies</t>
  </si>
  <si>
    <t>Tax recoverable</t>
  </si>
  <si>
    <t>Fixed deposits and short term placements</t>
  </si>
  <si>
    <t>CURRENT LIABILITIES</t>
  </si>
  <si>
    <t>Amount due to customers for contract work</t>
  </si>
  <si>
    <t>Trade payables</t>
  </si>
  <si>
    <t>Other payables and accrued expenses</t>
  </si>
  <si>
    <t>Hire-purchase &amp; lease creditors - current portion</t>
  </si>
  <si>
    <t>Bank borrowings - current portion</t>
  </si>
  <si>
    <t>Provision for taxation</t>
  </si>
  <si>
    <t xml:space="preserve">NET CURRENT ASSETS </t>
  </si>
  <si>
    <t>SHAREHOLDERS' FUNDS</t>
  </si>
  <si>
    <t>Share Capital</t>
  </si>
  <si>
    <t>MINORITY INTERESTS</t>
  </si>
  <si>
    <t>HIRE PURCHASE &amp; LEASE CREDITORS - non current portion</t>
  </si>
  <si>
    <t>BANK BORROWINGS - non current portion</t>
  </si>
  <si>
    <t>DEFERRED TAXATION</t>
  </si>
  <si>
    <t>NET TANGIBLE ASSETS PER SHARE (RM)</t>
  </si>
  <si>
    <r>
      <t xml:space="preserve">GLOMAC BERHAD </t>
    </r>
    <r>
      <rPr>
        <b/>
        <sz val="9"/>
        <rFont val="Times New Roman"/>
        <family val="1"/>
      </rPr>
      <t>(110532-M)</t>
    </r>
  </si>
  <si>
    <t>Distributable</t>
  </si>
  <si>
    <t>Share</t>
  </si>
  <si>
    <t xml:space="preserve">Revaluation </t>
  </si>
  <si>
    <t>Reserve on</t>
  </si>
  <si>
    <t>Retained</t>
  </si>
  <si>
    <t>capital</t>
  </si>
  <si>
    <t>premium</t>
  </si>
  <si>
    <t>surplus</t>
  </si>
  <si>
    <t>consolidation</t>
  </si>
  <si>
    <t>profit</t>
  </si>
  <si>
    <t>Profit for the year</t>
  </si>
  <si>
    <t>UNAUDITED CONDENSED CONSOLIDATED STATEMENT OF CHANGES IN EQUITY</t>
  </si>
  <si>
    <t>Amortisation of reserve on consolidation</t>
  </si>
  <si>
    <t>Net profit attributable to members of the Company</t>
  </si>
  <si>
    <t>(ii)  Fully Diluted</t>
  </si>
  <si>
    <t xml:space="preserve">(i)   Basic </t>
  </si>
  <si>
    <t>Reserves</t>
  </si>
  <si>
    <t>Financed By:</t>
  </si>
  <si>
    <t>Dividend payable</t>
  </si>
  <si>
    <t>Interest income</t>
  </si>
  <si>
    <t>UNAUDITED CONDENSED CONSOLIDATED INCOME STATEMENTS</t>
  </si>
  <si>
    <t>UNAUDITED CONDENSED CONSOLIDATED CASH FLOW STATEMENT</t>
  </si>
  <si>
    <t>Net cash flows from investing activities</t>
  </si>
  <si>
    <t>Net cash flows used in financing activities</t>
  </si>
  <si>
    <t>Purchase of property, plant and equipment</t>
  </si>
  <si>
    <t>Additional borrowings</t>
  </si>
  <si>
    <t>Bank overdrafts</t>
  </si>
  <si>
    <t>Net cash flows generated from operating activities</t>
  </si>
  <si>
    <t>Dividend paid</t>
  </si>
  <si>
    <t>30/04/03</t>
  </si>
  <si>
    <t>Ended</t>
  </si>
  <si>
    <t>Dividends</t>
  </si>
  <si>
    <t>31/07/03</t>
  </si>
  <si>
    <t>31/07/02</t>
  </si>
  <si>
    <t>UNAUDITED CONDENSED CONSOLIDATED BALANCE SHEET AS AT 31 JULY 2003</t>
  </si>
  <si>
    <t>(This Unaudited Condensed Consolidated Balance Sheet should be read in conjunction with the Annual Financial Statements for the year ended 30 April 2003)</t>
  </si>
  <si>
    <t>(This Unaudited Condensed Consolidated Income Statements should be read in conjunction with the Annual Financial Statements for the year ended 30 April 2003)</t>
  </si>
  <si>
    <t>Goodwill on</t>
  </si>
  <si>
    <t>There are no comparative figures as the first interim financial report prepared in accordance with MASB 26 Interim Financial Reporting commenced on period ended 31 October 2002.</t>
  </si>
  <si>
    <t>FOR THE PERIOD ENDED 31 JULY 2003</t>
  </si>
  <si>
    <t xml:space="preserve">                      Non distributable</t>
  </si>
  <si>
    <t>(The Unaudited Condensed Consolidated Statement of Changes in Equity should be read in conjunction with the Annual Financial Statemetns for the year ended 30 April 2003)</t>
  </si>
  <si>
    <t>FOR THE YEAR ENDED 31 JULY 2003</t>
  </si>
  <si>
    <t>Period</t>
  </si>
  <si>
    <t>(The Unaudited Consolidated Cashflow Statements should be read in conjunction with the Annual Financial Statements for the year ended 30 April 2003)</t>
  </si>
  <si>
    <t>Note :</t>
  </si>
  <si>
    <t>There are no comparative figures as the first interim financial report prepared in accordance</t>
  </si>
  <si>
    <t>Quarterly Report On Consolidated Results For The Financial Period Ended 31 July 2003.</t>
  </si>
  <si>
    <t>At 1 May 2003</t>
  </si>
  <si>
    <t>Cash and cash equivalents as at 31 July 2003 consist of:-</t>
  </si>
  <si>
    <t>with MASB 26 Interim Financial Reporting commenced on period ended 31 October 2002.</t>
  </si>
  <si>
    <t>At 31 July 2003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</si>
</sst>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\ mmmm\ yyyy"/>
    <numFmt numFmtId="166" formatCode="_(* #,##0.0000_);_(* \(#,##0.0000\);_(* &quot;-&quot;??_);_(@_)"/>
    <numFmt numFmtId="167" formatCode="#,##0_);[Black]\(#,##0\);&quot;-     &quot;"/>
    <numFmt numFmtId="168" formatCode="#,##0_);\(#,##0\);&quot;   -    &quot;"/>
    <numFmt numFmtId="169" formatCode="_(* #,##0.0_);_(* \(#,##0.0\);_(* &quot;-&quot;??_);_(@_)"/>
  </numFmts>
  <fonts count="20"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8"/>
      <name val="Times New Roman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sz val="12"/>
      <name val="Garamond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64" fontId="11" fillId="0" borderId="0" xfId="15" applyNumberFormat="1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0" xfId="0" applyFont="1" applyAlignment="1">
      <alignment vertical="center"/>
    </xf>
    <xf numFmtId="164" fontId="12" fillId="0" borderId="0" xfId="15" applyNumberFormat="1" applyFont="1" applyFill="1" applyBorder="1" applyAlignment="1">
      <alignment vertical="center"/>
    </xf>
    <xf numFmtId="164" fontId="12" fillId="0" borderId="0" xfId="15" applyNumberFormat="1" applyFont="1" applyBorder="1" applyAlignment="1">
      <alignment/>
    </xf>
    <xf numFmtId="164" fontId="12" fillId="0" borderId="1" xfId="15" applyNumberFormat="1" applyFont="1" applyFill="1" applyBorder="1" applyAlignment="1">
      <alignment vertical="center"/>
    </xf>
    <xf numFmtId="164" fontId="12" fillId="0" borderId="0" xfId="15" applyNumberFormat="1" applyFont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left" wrapText="1"/>
    </xf>
    <xf numFmtId="0" fontId="12" fillId="0" borderId="0" xfId="0" applyFont="1" applyBorder="1" applyAlignment="1">
      <alignment wrapText="1"/>
    </xf>
    <xf numFmtId="164" fontId="12" fillId="0" borderId="0" xfId="15" applyNumberFormat="1" applyFont="1" applyFill="1" applyBorder="1" applyAlignment="1">
      <alignment wrapText="1"/>
    </xf>
    <xf numFmtId="164" fontId="12" fillId="0" borderId="0" xfId="15" applyNumberFormat="1" applyFont="1" applyBorder="1" applyAlignment="1">
      <alignment wrapText="1"/>
    </xf>
    <xf numFmtId="164" fontId="12" fillId="0" borderId="1" xfId="15" applyNumberFormat="1" applyFont="1" applyFill="1" applyBorder="1" applyAlignment="1">
      <alignment wrapText="1"/>
    </xf>
    <xf numFmtId="0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vertical="top"/>
    </xf>
    <xf numFmtId="164" fontId="12" fillId="0" borderId="0" xfId="15" applyNumberFormat="1" applyFont="1" applyFill="1" applyBorder="1" applyAlignment="1">
      <alignment vertical="top"/>
    </xf>
    <xf numFmtId="164" fontId="12" fillId="0" borderId="0" xfId="15" applyNumberFormat="1" applyFont="1" applyBorder="1" applyAlignment="1">
      <alignment vertical="top"/>
    </xf>
    <xf numFmtId="164" fontId="12" fillId="0" borderId="1" xfId="15" applyNumberFormat="1" applyFont="1" applyFill="1" applyBorder="1" applyAlignment="1">
      <alignment vertical="top"/>
    </xf>
    <xf numFmtId="164" fontId="12" fillId="0" borderId="0" xfId="15" applyNumberFormat="1" applyFont="1" applyAlignment="1">
      <alignment vertical="top"/>
    </xf>
    <xf numFmtId="0" fontId="12" fillId="0" borderId="0" xfId="0" applyFont="1" applyAlignment="1">
      <alignment vertical="top" wrapText="1"/>
    </xf>
    <xf numFmtId="164" fontId="12" fillId="0" borderId="0" xfId="15" applyNumberFormat="1" applyFont="1" applyFill="1" applyAlignment="1">
      <alignment vertical="top"/>
    </xf>
    <xf numFmtId="0" fontId="12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vertical="center"/>
    </xf>
    <xf numFmtId="164" fontId="12" fillId="0" borderId="2" xfId="15" applyNumberFormat="1" applyFont="1" applyFill="1" applyBorder="1" applyAlignment="1">
      <alignment vertical="center"/>
    </xf>
    <xf numFmtId="164" fontId="12" fillId="0" borderId="0" xfId="15" applyNumberFormat="1" applyFont="1" applyAlignment="1">
      <alignment vertical="center"/>
    </xf>
    <xf numFmtId="0" fontId="13" fillId="0" borderId="0" xfId="0" applyFont="1" applyAlignment="1">
      <alignment/>
    </xf>
    <xf numFmtId="164" fontId="7" fillId="0" borderId="0" xfId="15" applyNumberFormat="1" applyFont="1" applyFill="1" applyAlignment="1">
      <alignment/>
    </xf>
    <xf numFmtId="0" fontId="12" fillId="0" borderId="0" xfId="0" applyFont="1" applyAlignment="1">
      <alignment horizontal="left" vertical="top" wrapText="1"/>
    </xf>
    <xf numFmtId="0" fontId="12" fillId="0" borderId="0" xfId="0" applyFont="1" applyFill="1" applyAlignment="1">
      <alignment horizontal="left" vertical="top" wrapText="1" indent="1"/>
    </xf>
    <xf numFmtId="0" fontId="12" fillId="0" borderId="0" xfId="0" applyFont="1" applyFill="1" applyAlignment="1">
      <alignment vertical="top" wrapText="1"/>
    </xf>
    <xf numFmtId="43" fontId="7" fillId="0" borderId="0" xfId="15" applyFont="1" applyFill="1" applyAlignment="1">
      <alignment vertical="top"/>
    </xf>
    <xf numFmtId="43" fontId="12" fillId="0" borderId="0" xfId="15" applyFont="1" applyFill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horizontal="center"/>
    </xf>
    <xf numFmtId="164" fontId="7" fillId="0" borderId="0" xfId="15" applyNumberFormat="1" applyFont="1" applyAlignment="1">
      <alignment/>
    </xf>
    <xf numFmtId="164" fontId="7" fillId="0" borderId="0" xfId="15" applyNumberFormat="1" applyFont="1" applyAlignment="1">
      <alignment horizontal="center"/>
    </xf>
    <xf numFmtId="164" fontId="12" fillId="0" borderId="0" xfId="15" applyNumberFormat="1" applyFont="1" applyAlignment="1">
      <alignment horizontal="center"/>
    </xf>
    <xf numFmtId="0" fontId="12" fillId="0" borderId="3" xfId="0" applyFont="1" applyBorder="1" applyAlignment="1">
      <alignment/>
    </xf>
    <xf numFmtId="164" fontId="12" fillId="0" borderId="4" xfId="15" applyNumberFormat="1" applyFont="1" applyBorder="1" applyAlignment="1">
      <alignment/>
    </xf>
    <xf numFmtId="164" fontId="12" fillId="0" borderId="5" xfId="15" applyNumberFormat="1" applyFont="1" applyBorder="1" applyAlignment="1">
      <alignment/>
    </xf>
    <xf numFmtId="0" fontId="12" fillId="0" borderId="6" xfId="0" applyFont="1" applyBorder="1" applyAlignment="1">
      <alignment/>
    </xf>
    <xf numFmtId="164" fontId="12" fillId="0" borderId="7" xfId="15" applyNumberFormat="1" applyFont="1" applyBorder="1" applyAlignment="1">
      <alignment/>
    </xf>
    <xf numFmtId="164" fontId="12" fillId="0" borderId="8" xfId="15" applyNumberFormat="1" applyFont="1" applyBorder="1" applyAlignment="1">
      <alignment/>
    </xf>
    <xf numFmtId="0" fontId="12" fillId="0" borderId="9" xfId="0" applyFont="1" applyBorder="1" applyAlignment="1">
      <alignment/>
    </xf>
    <xf numFmtId="164" fontId="12" fillId="0" borderId="1" xfId="15" applyNumberFormat="1" applyFont="1" applyBorder="1" applyAlignment="1">
      <alignment/>
    </xf>
    <xf numFmtId="164" fontId="12" fillId="0" borderId="10" xfId="15" applyNumberFormat="1" applyFont="1" applyBorder="1" applyAlignment="1">
      <alignment/>
    </xf>
    <xf numFmtId="164" fontId="12" fillId="0" borderId="11" xfId="15" applyNumberFormat="1" applyFont="1" applyBorder="1" applyAlignment="1">
      <alignment/>
    </xf>
    <xf numFmtId="43" fontId="12" fillId="0" borderId="12" xfId="15" applyNumberFormat="1" applyFont="1" applyBorder="1" applyAlignment="1">
      <alignment/>
    </xf>
    <xf numFmtId="0" fontId="11" fillId="0" borderId="0" xfId="21" applyFont="1" applyFill="1">
      <alignment/>
      <protection/>
    </xf>
    <xf numFmtId="0" fontId="11" fillId="0" borderId="0" xfId="21" applyFont="1" applyFill="1" applyAlignment="1">
      <alignment horizontal="center"/>
      <protection/>
    </xf>
    <xf numFmtId="37" fontId="7" fillId="0" borderId="0" xfId="21" applyNumberFormat="1" applyFont="1" applyFill="1">
      <alignment/>
      <protection/>
    </xf>
    <xf numFmtId="0" fontId="12" fillId="0" borderId="0" xfId="0" applyFont="1" applyFill="1" applyAlignment="1">
      <alignment horizontal="right"/>
    </xf>
    <xf numFmtId="43" fontId="12" fillId="0" borderId="0" xfId="15" applyNumberFormat="1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horizontal="right"/>
    </xf>
    <xf numFmtId="164" fontId="12" fillId="0" borderId="0" xfId="15" applyNumberFormat="1" applyFont="1" applyFill="1" applyAlignment="1">
      <alignment/>
    </xf>
    <xf numFmtId="164" fontId="7" fillId="0" borderId="4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7" fillId="0" borderId="8" xfId="15" applyNumberFormat="1" applyFont="1" applyFill="1" applyBorder="1" applyAlignment="1">
      <alignment/>
    </xf>
    <xf numFmtId="0" fontId="12" fillId="0" borderId="0" xfId="0" applyFont="1" applyAlignment="1">
      <alignment horizontal="left" indent="1"/>
    </xf>
    <xf numFmtId="164" fontId="7" fillId="0" borderId="2" xfId="15" applyNumberFormat="1" applyFont="1" applyFill="1" applyBorder="1" applyAlignment="1">
      <alignment/>
    </xf>
    <xf numFmtId="0" fontId="15" fillId="0" borderId="0" xfId="22" applyFont="1" applyAlignment="1">
      <alignment vertical="top" wrapText="1"/>
      <protection/>
    </xf>
    <xf numFmtId="0" fontId="12" fillId="0" borderId="0" xfId="21" applyFont="1" applyFill="1">
      <alignment/>
      <protection/>
    </xf>
    <xf numFmtId="0" fontId="12" fillId="0" borderId="0" xfId="21" applyFont="1" applyFill="1" applyAlignment="1">
      <alignment horizontal="left"/>
      <protection/>
    </xf>
    <xf numFmtId="0" fontId="12" fillId="0" borderId="0" xfId="21" applyFont="1" applyFill="1" applyAlignment="1">
      <alignment horizontal="center"/>
      <protection/>
    </xf>
    <xf numFmtId="0" fontId="12" fillId="0" borderId="0" xfId="0" applyFont="1" applyFill="1" applyAlignment="1">
      <alignment horizontal="center"/>
    </xf>
    <xf numFmtId="0" fontId="7" fillId="0" borderId="0" xfId="21" applyFont="1" applyFill="1" applyAlignment="1">
      <alignment horizontal="center"/>
      <protection/>
    </xf>
    <xf numFmtId="0" fontId="17" fillId="0" borderId="0" xfId="21" applyFont="1" applyFill="1" applyBorder="1" applyAlignment="1">
      <alignment horizontal="center"/>
      <protection/>
    </xf>
    <xf numFmtId="0" fontId="17" fillId="0" borderId="0" xfId="21" applyFont="1" applyFill="1" applyAlignment="1">
      <alignment horizontal="center"/>
      <protection/>
    </xf>
    <xf numFmtId="0" fontId="17" fillId="0" borderId="0" xfId="0" applyFont="1" applyFill="1" applyAlignment="1">
      <alignment horizontal="center"/>
    </xf>
    <xf numFmtId="0" fontId="17" fillId="0" borderId="0" xfId="21" applyFont="1" applyFill="1" applyAlignment="1">
      <alignment horizontal="centerContinuous"/>
      <protection/>
    </xf>
    <xf numFmtId="0" fontId="17" fillId="0" borderId="0" xfId="21" applyFont="1" applyFill="1">
      <alignment/>
      <protection/>
    </xf>
    <xf numFmtId="0" fontId="7" fillId="0" borderId="0" xfId="0" applyFont="1" applyFill="1" applyAlignment="1">
      <alignment horizontal="center"/>
    </xf>
    <xf numFmtId="0" fontId="12" fillId="0" borderId="0" xfId="21" applyFont="1" applyFill="1" applyBorder="1">
      <alignment/>
      <protection/>
    </xf>
    <xf numFmtId="167" fontId="12" fillId="0" borderId="0" xfId="21" applyNumberFormat="1" applyFont="1" applyFill="1" applyBorder="1">
      <alignment/>
      <protection/>
    </xf>
    <xf numFmtId="167" fontId="12" fillId="0" borderId="0" xfId="0" applyNumberFormat="1" applyFont="1" applyFill="1" applyBorder="1" applyAlignment="1">
      <alignment/>
    </xf>
    <xf numFmtId="168" fontId="12" fillId="0" borderId="0" xfId="21" applyNumberFormat="1" applyFont="1" applyFill="1">
      <alignment/>
      <protection/>
    </xf>
    <xf numFmtId="167" fontId="12" fillId="0" borderId="0" xfId="21" applyNumberFormat="1" applyFont="1" applyFill="1">
      <alignment/>
      <protection/>
    </xf>
    <xf numFmtId="167" fontId="12" fillId="0" borderId="1" xfId="21" applyNumberFormat="1" applyFont="1" applyFill="1" applyBorder="1">
      <alignment/>
      <protection/>
    </xf>
    <xf numFmtId="167" fontId="12" fillId="0" borderId="1" xfId="0" applyNumberFormat="1" applyFont="1" applyFill="1" applyBorder="1" applyAlignment="1">
      <alignment/>
    </xf>
    <xf numFmtId="168" fontId="12" fillId="0" borderId="0" xfId="21" applyNumberFormat="1" applyFont="1" applyFill="1" applyBorder="1">
      <alignment/>
      <protection/>
    </xf>
    <xf numFmtId="0" fontId="13" fillId="0" borderId="0" xfId="0" applyFont="1" applyBorder="1" applyAlignment="1">
      <alignment/>
    </xf>
    <xf numFmtId="167" fontId="12" fillId="0" borderId="12" xfId="21" applyNumberFormat="1" applyFont="1" applyFill="1" applyBorder="1">
      <alignment/>
      <protection/>
    </xf>
    <xf numFmtId="167" fontId="12" fillId="0" borderId="12" xfId="0" applyNumberFormat="1" applyFont="1" applyFill="1" applyBorder="1" applyAlignment="1">
      <alignment/>
    </xf>
    <xf numFmtId="37" fontId="12" fillId="0" borderId="0" xfId="21" applyNumberFormat="1" applyFont="1" applyFill="1">
      <alignment/>
      <protection/>
    </xf>
    <xf numFmtId="0" fontId="15" fillId="0" borderId="0" xfId="22" applyFont="1" applyAlignment="1">
      <alignment horizontal="left" vertical="top" wrapText="1"/>
      <protection/>
    </xf>
    <xf numFmtId="0" fontId="18" fillId="0" borderId="0" xfId="0" applyFont="1" applyAlignment="1">
      <alignment/>
    </xf>
    <xf numFmtId="14" fontId="7" fillId="0" borderId="0" xfId="0" applyNumberFormat="1" applyFont="1" applyFill="1" applyAlignment="1">
      <alignment horizontal="center"/>
    </xf>
    <xf numFmtId="164" fontId="12" fillId="0" borderId="2" xfId="15" applyNumberFormat="1" applyFont="1" applyFill="1" applyBorder="1" applyAlignment="1">
      <alignment/>
    </xf>
    <xf numFmtId="164" fontId="12" fillId="0" borderId="0" xfId="15" applyNumberFormat="1" applyFont="1" applyFill="1" applyBorder="1" applyAlignment="1">
      <alignment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15" fontId="7" fillId="0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21" applyFont="1" applyFill="1" applyAlignment="1">
      <alignment horizontal="center"/>
      <protection/>
    </xf>
    <xf numFmtId="0" fontId="15" fillId="0" borderId="0" xfId="22" applyFont="1" applyAlignment="1">
      <alignment horizontal="left"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PBOP_00 For Ref Only" xfId="21"/>
    <cellStyle name="Normal_shee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685800</xdr:colOff>
      <xdr:row>6</xdr:row>
      <xdr:rowOff>95250</xdr:rowOff>
    </xdr:from>
    <xdr:to>
      <xdr:col>10</xdr:col>
      <xdr:colOff>723900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5229225" y="14287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104775</xdr:rowOff>
    </xdr:from>
    <xdr:to>
      <xdr:col>6</xdr:col>
      <xdr:colOff>304800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3086100" y="14382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2.57421875" style="52" customWidth="1"/>
    <col min="2" max="2" width="8.28125" style="52" customWidth="1"/>
    <col min="3" max="3" width="14.140625" style="52" bestFit="1" customWidth="1"/>
    <col min="4" max="4" width="16.57421875" style="52" customWidth="1"/>
    <col min="5" max="5" width="1.28515625" style="52" customWidth="1"/>
    <col min="6" max="6" width="14.28125" style="52" customWidth="1"/>
    <col min="7" max="7" width="16.57421875" style="52" customWidth="1"/>
  </cols>
  <sheetData>
    <row r="1" spans="1:7" ht="24" customHeight="1">
      <c r="A1" s="119" t="s">
        <v>69</v>
      </c>
      <c r="B1" s="119"/>
      <c r="C1" s="119"/>
      <c r="D1" s="119"/>
      <c r="E1" s="119"/>
      <c r="F1" s="119"/>
      <c r="G1" s="119"/>
    </row>
    <row r="2" spans="1:7" ht="15">
      <c r="A2" s="120"/>
      <c r="B2" s="120"/>
      <c r="C2" s="120"/>
      <c r="D2" s="120"/>
      <c r="E2" s="120"/>
      <c r="F2" s="120"/>
      <c r="G2" s="120"/>
    </row>
    <row r="3" spans="1:7" ht="15" customHeight="1">
      <c r="A3" s="122" t="s">
        <v>117</v>
      </c>
      <c r="B3" s="122"/>
      <c r="C3" s="122"/>
      <c r="D3" s="122"/>
      <c r="E3" s="122"/>
      <c r="F3" s="122"/>
      <c r="G3" s="122"/>
    </row>
    <row r="4" spans="1:7" ht="15">
      <c r="A4" s="123" t="s">
        <v>7</v>
      </c>
      <c r="B4" s="123"/>
      <c r="C4" s="123"/>
      <c r="D4" s="123"/>
      <c r="E4" s="123"/>
      <c r="F4" s="123"/>
      <c r="G4" s="123"/>
    </row>
    <row r="5" spans="2:7" ht="15">
      <c r="B5" s="12"/>
      <c r="C5" s="13"/>
      <c r="D5" s="12"/>
      <c r="E5" s="12"/>
      <c r="F5" s="13"/>
      <c r="G5" s="3"/>
    </row>
    <row r="6" spans="1:7" ht="15">
      <c r="A6" s="14"/>
      <c r="B6" s="14"/>
      <c r="C6" s="15"/>
      <c r="D6" s="14"/>
      <c r="E6" s="14"/>
      <c r="F6" s="15"/>
      <c r="G6" s="16"/>
    </row>
    <row r="7" spans="1:7" ht="15">
      <c r="A7" s="3" t="s">
        <v>90</v>
      </c>
      <c r="B7" s="12"/>
      <c r="C7" s="13"/>
      <c r="D7" s="12"/>
      <c r="E7" s="12"/>
      <c r="F7" s="13"/>
      <c r="G7" s="12"/>
    </row>
    <row r="8" spans="1:7" ht="11.25" customHeight="1">
      <c r="A8" s="12"/>
      <c r="B8" s="12"/>
      <c r="C8" s="13"/>
      <c r="D8" s="12"/>
      <c r="E8" s="12"/>
      <c r="F8" s="13"/>
      <c r="G8" s="12"/>
    </row>
    <row r="9" spans="1:7" s="53" customFormat="1" ht="12">
      <c r="A9" s="5"/>
      <c r="B9" s="5"/>
      <c r="C9" s="121" t="s">
        <v>37</v>
      </c>
      <c r="D9" s="121"/>
      <c r="E9" s="5"/>
      <c r="F9" s="121" t="s">
        <v>36</v>
      </c>
      <c r="G9" s="121"/>
    </row>
    <row r="10" spans="1:7" s="53" customFormat="1" ht="36">
      <c r="A10" s="5"/>
      <c r="B10" s="5"/>
      <c r="C10" s="114" t="s">
        <v>2</v>
      </c>
      <c r="D10" s="113" t="s">
        <v>5</v>
      </c>
      <c r="E10" s="4"/>
      <c r="F10" s="114" t="s">
        <v>4</v>
      </c>
      <c r="G10" s="113" t="s">
        <v>3</v>
      </c>
    </row>
    <row r="11" spans="1:7" ht="15">
      <c r="A11" s="12"/>
      <c r="B11" s="12"/>
      <c r="C11" s="115" t="s">
        <v>102</v>
      </c>
      <c r="D11" s="115" t="s">
        <v>103</v>
      </c>
      <c r="E11" s="17"/>
      <c r="F11" s="115" t="s">
        <v>102</v>
      </c>
      <c r="G11" s="115" t="s">
        <v>103</v>
      </c>
    </row>
    <row r="12" spans="1:7" ht="15">
      <c r="A12" s="12"/>
      <c r="B12" s="12"/>
      <c r="C12" s="95" t="s">
        <v>1</v>
      </c>
      <c r="D12" s="17" t="s">
        <v>1</v>
      </c>
      <c r="E12" s="17"/>
      <c r="F12" s="95" t="s">
        <v>1</v>
      </c>
      <c r="G12" s="17" t="s">
        <v>1</v>
      </c>
    </row>
    <row r="13" spans="1:7" ht="15">
      <c r="A13" s="12"/>
      <c r="B13" s="12"/>
      <c r="C13" s="13"/>
      <c r="D13" s="12"/>
      <c r="E13" s="12"/>
      <c r="F13" s="13"/>
      <c r="G13" s="12"/>
    </row>
    <row r="14" spans="1:7" s="8" customFormat="1" ht="15">
      <c r="A14" s="19" t="s">
        <v>8</v>
      </c>
      <c r="B14" s="20"/>
      <c r="C14" s="21">
        <v>87271</v>
      </c>
      <c r="D14" s="21">
        <v>41049</v>
      </c>
      <c r="E14" s="22"/>
      <c r="F14" s="21">
        <v>87271</v>
      </c>
      <c r="G14" s="21">
        <v>41049</v>
      </c>
    </row>
    <row r="15" spans="1:7" s="8" customFormat="1" ht="15">
      <c r="A15" s="19"/>
      <c r="B15" s="20"/>
      <c r="C15" s="21"/>
      <c r="D15" s="21"/>
      <c r="E15" s="22"/>
      <c r="F15" s="21"/>
      <c r="G15" s="21"/>
    </row>
    <row r="16" spans="1:7" s="8" customFormat="1" ht="15">
      <c r="A16" s="19" t="s">
        <v>34</v>
      </c>
      <c r="B16" s="20"/>
      <c r="C16" s="21">
        <v>-72522</v>
      </c>
      <c r="D16" s="21">
        <v>-33005</v>
      </c>
      <c r="E16" s="22"/>
      <c r="F16" s="21">
        <v>-72522</v>
      </c>
      <c r="G16" s="21">
        <v>-33005</v>
      </c>
    </row>
    <row r="17" spans="1:7" s="8" customFormat="1" ht="15">
      <c r="A17" s="19"/>
      <c r="B17" s="20"/>
      <c r="C17" s="21"/>
      <c r="D17" s="21"/>
      <c r="E17" s="22"/>
      <c r="F17" s="21"/>
      <c r="G17" s="21"/>
    </row>
    <row r="18" spans="1:7" s="8" customFormat="1" ht="15">
      <c r="A18" s="19" t="s">
        <v>35</v>
      </c>
      <c r="B18" s="20"/>
      <c r="C18" s="21">
        <v>352</v>
      </c>
      <c r="D18" s="21">
        <v>215</v>
      </c>
      <c r="E18" s="22"/>
      <c r="F18" s="21">
        <v>352</v>
      </c>
      <c r="G18" s="21">
        <v>215</v>
      </c>
    </row>
    <row r="19" spans="1:7" s="8" customFormat="1" ht="15">
      <c r="A19" s="19"/>
      <c r="B19" s="20"/>
      <c r="C19" s="23"/>
      <c r="D19" s="23"/>
      <c r="E19" s="24"/>
      <c r="F19" s="23"/>
      <c r="G19" s="23"/>
    </row>
    <row r="20" spans="1:7" s="8" customFormat="1" ht="15">
      <c r="A20" s="19" t="s">
        <v>25</v>
      </c>
      <c r="B20" s="25"/>
      <c r="C20" s="21">
        <f>SUM(C14:C18)</f>
        <v>15101</v>
      </c>
      <c r="D20" s="21">
        <f>SUM(D14:D18)</f>
        <v>8259</v>
      </c>
      <c r="E20" s="22"/>
      <c r="F20" s="21">
        <f>SUM(F14:F18)</f>
        <v>15101</v>
      </c>
      <c r="G20" s="21">
        <f>SUM(G14:G18)</f>
        <v>8259</v>
      </c>
    </row>
    <row r="21" spans="1:7" s="8" customFormat="1" ht="15">
      <c r="A21" s="19"/>
      <c r="B21" s="25"/>
      <c r="C21" s="21"/>
      <c r="D21" s="21"/>
      <c r="E21" s="22"/>
      <c r="F21" s="21"/>
      <c r="G21" s="21"/>
    </row>
    <row r="22" spans="1:7" s="8" customFormat="1" ht="15">
      <c r="A22" s="19" t="s">
        <v>9</v>
      </c>
      <c r="B22" s="25"/>
      <c r="C22" s="21">
        <v>-894</v>
      </c>
      <c r="D22" s="21">
        <v>-991</v>
      </c>
      <c r="E22" s="22"/>
      <c r="F22" s="21">
        <v>-894</v>
      </c>
      <c r="G22" s="21">
        <v>-991</v>
      </c>
    </row>
    <row r="23" spans="1:7" s="8" customFormat="1" ht="15">
      <c r="A23" s="19"/>
      <c r="B23" s="25"/>
      <c r="C23" s="21"/>
      <c r="D23" s="21"/>
      <c r="E23" s="22"/>
      <c r="F23" s="21"/>
      <c r="G23" s="21"/>
    </row>
    <row r="24" spans="1:7" s="8" customFormat="1" ht="15">
      <c r="A24" s="19" t="s">
        <v>89</v>
      </c>
      <c r="B24" s="25"/>
      <c r="C24" s="21">
        <v>232</v>
      </c>
      <c r="D24" s="21">
        <v>291</v>
      </c>
      <c r="E24" s="22"/>
      <c r="F24" s="21">
        <v>232</v>
      </c>
      <c r="G24" s="21">
        <v>291</v>
      </c>
    </row>
    <row r="25" spans="1:7" s="8" customFormat="1" ht="15">
      <c r="A25" s="19"/>
      <c r="B25" s="25"/>
      <c r="C25" s="21"/>
      <c r="D25" s="21"/>
      <c r="E25" s="22"/>
      <c r="F25" s="21"/>
      <c r="G25" s="21"/>
    </row>
    <row r="26" spans="1:7" s="8" customFormat="1" ht="30">
      <c r="A26" s="26" t="s">
        <v>29</v>
      </c>
      <c r="B26" s="27"/>
      <c r="C26" s="28">
        <v>491</v>
      </c>
      <c r="D26" s="28">
        <v>592</v>
      </c>
      <c r="E26" s="29"/>
      <c r="F26" s="28">
        <v>491</v>
      </c>
      <c r="G26" s="28">
        <v>592</v>
      </c>
    </row>
    <row r="27" spans="1:7" s="8" customFormat="1" ht="15">
      <c r="A27" s="26"/>
      <c r="B27" s="27"/>
      <c r="C27" s="30"/>
      <c r="D27" s="30"/>
      <c r="E27" s="29"/>
      <c r="F27" s="30"/>
      <c r="G27" s="30"/>
    </row>
    <row r="28" spans="1:7" s="8" customFormat="1" ht="15">
      <c r="A28" s="19" t="s">
        <v>13</v>
      </c>
      <c r="B28" s="25"/>
      <c r="C28" s="21">
        <f>SUM(C20:C26)</f>
        <v>14930</v>
      </c>
      <c r="D28" s="21">
        <f>SUM(D20:D26)</f>
        <v>8151</v>
      </c>
      <c r="E28" s="22"/>
      <c r="F28" s="21">
        <f>SUM(F20:F26)</f>
        <v>14930</v>
      </c>
      <c r="G28" s="21">
        <f>SUM(G20:G26)</f>
        <v>8151</v>
      </c>
    </row>
    <row r="29" spans="1:7" s="8" customFormat="1" ht="15">
      <c r="A29" s="19"/>
      <c r="B29" s="25"/>
      <c r="C29" s="21"/>
      <c r="D29" s="21"/>
      <c r="E29" s="22"/>
      <c r="F29" s="21"/>
      <c r="G29" s="21"/>
    </row>
    <row r="30" spans="1:7" s="8" customFormat="1" ht="15">
      <c r="A30" s="31" t="s">
        <v>0</v>
      </c>
      <c r="B30" s="32"/>
      <c r="C30" s="33">
        <v>-4399</v>
      </c>
      <c r="D30" s="33">
        <v>-2545</v>
      </c>
      <c r="E30" s="34"/>
      <c r="F30" s="33">
        <v>-4399</v>
      </c>
      <c r="G30" s="33">
        <v>-2545</v>
      </c>
    </row>
    <row r="31" spans="1:7" s="8" customFormat="1" ht="15">
      <c r="A31" s="31"/>
      <c r="B31" s="32"/>
      <c r="C31" s="35"/>
      <c r="D31" s="35"/>
      <c r="E31" s="36"/>
      <c r="F31" s="35"/>
      <c r="G31" s="35"/>
    </row>
    <row r="32" spans="1:7" s="8" customFormat="1" ht="15">
      <c r="A32" s="31" t="s">
        <v>14</v>
      </c>
      <c r="B32" s="37"/>
      <c r="C32" s="38">
        <f>SUM(C28:C30)</f>
        <v>10531</v>
      </c>
      <c r="D32" s="38">
        <f>SUM(D28:D30)</f>
        <v>5606</v>
      </c>
      <c r="E32" s="24"/>
      <c r="F32" s="38">
        <f>SUM(F28:F30)</f>
        <v>10531</v>
      </c>
      <c r="G32" s="38">
        <f>SUM(G28:G30)</f>
        <v>5606</v>
      </c>
    </row>
    <row r="33" spans="1:7" s="8" customFormat="1" ht="15">
      <c r="A33" s="31"/>
      <c r="B33" s="37"/>
      <c r="C33" s="38"/>
      <c r="D33" s="38"/>
      <c r="E33" s="24"/>
      <c r="F33" s="38"/>
      <c r="G33" s="38"/>
    </row>
    <row r="34" spans="1:7" s="8" customFormat="1" ht="15">
      <c r="A34" s="31" t="s">
        <v>10</v>
      </c>
      <c r="B34" s="32"/>
      <c r="C34" s="33">
        <v>-201</v>
      </c>
      <c r="D34" s="33">
        <v>72</v>
      </c>
      <c r="E34" s="34"/>
      <c r="F34" s="33">
        <v>-201</v>
      </c>
      <c r="G34" s="33">
        <v>72</v>
      </c>
    </row>
    <row r="35" spans="1:7" s="8" customFormat="1" ht="15">
      <c r="A35" s="31"/>
      <c r="B35" s="32"/>
      <c r="C35" s="33"/>
      <c r="D35" s="33"/>
      <c r="E35" s="36"/>
      <c r="F35" s="33"/>
      <c r="G35" s="33"/>
    </row>
    <row r="36" spans="1:7" s="8" customFormat="1" ht="36.75" customHeight="1" thickBot="1">
      <c r="A36" s="39" t="s">
        <v>83</v>
      </c>
      <c r="B36" s="40"/>
      <c r="C36" s="41">
        <f>SUM(C32:C34)</f>
        <v>10330</v>
      </c>
      <c r="D36" s="41">
        <f>SUM(D32:D34)</f>
        <v>5678</v>
      </c>
      <c r="E36" s="42"/>
      <c r="F36" s="41">
        <f>SUM(F32:F34)</f>
        <v>10330</v>
      </c>
      <c r="G36" s="41">
        <f>SUM(G32:G34)</f>
        <v>5678</v>
      </c>
    </row>
    <row r="37" spans="1:7" ht="15">
      <c r="A37" s="43"/>
      <c r="B37" s="43"/>
      <c r="C37" s="44"/>
      <c r="D37" s="24"/>
      <c r="E37" s="24"/>
      <c r="F37" s="44"/>
      <c r="G37" s="24"/>
    </row>
    <row r="38" spans="1:7" ht="15">
      <c r="A38" s="45" t="s">
        <v>15</v>
      </c>
      <c r="B38" s="43"/>
      <c r="C38" s="44"/>
      <c r="D38" s="24"/>
      <c r="E38" s="24"/>
      <c r="F38" s="44"/>
      <c r="G38" s="24"/>
    </row>
    <row r="39" spans="1:7" ht="15">
      <c r="A39" s="46" t="s">
        <v>85</v>
      </c>
      <c r="B39" s="47"/>
      <c r="C39" s="48">
        <v>6.89</v>
      </c>
      <c r="D39" s="49">
        <v>3.79</v>
      </c>
      <c r="E39" s="38"/>
      <c r="F39" s="48">
        <v>6.89</v>
      </c>
      <c r="G39" s="49">
        <v>3.79</v>
      </c>
    </row>
    <row r="40" spans="1:7" ht="15">
      <c r="A40" s="46" t="s">
        <v>84</v>
      </c>
      <c r="B40" s="51"/>
      <c r="C40" s="18" t="s">
        <v>28</v>
      </c>
      <c r="D40" s="72" t="s">
        <v>28</v>
      </c>
      <c r="E40" s="51"/>
      <c r="F40" s="18" t="s">
        <v>28</v>
      </c>
      <c r="G40" s="72" t="s">
        <v>28</v>
      </c>
    </row>
    <row r="41" spans="1:7" ht="15">
      <c r="A41" s="50"/>
      <c r="B41" s="12"/>
      <c r="C41" s="7"/>
      <c r="D41" s="12"/>
      <c r="E41" s="12"/>
      <c r="F41" s="7"/>
      <c r="G41" s="12"/>
    </row>
    <row r="42" spans="1:7" ht="15" hidden="1">
      <c r="A42" s="50"/>
      <c r="B42" s="12"/>
      <c r="C42" s="7"/>
      <c r="D42" s="12"/>
      <c r="E42" s="12"/>
      <c r="F42" s="7"/>
      <c r="G42" s="12"/>
    </row>
    <row r="43" spans="1:7" ht="15">
      <c r="A43" s="50"/>
      <c r="B43" s="12"/>
      <c r="C43" s="7"/>
      <c r="D43" s="12"/>
      <c r="E43" s="12"/>
      <c r="F43" s="13"/>
      <c r="G43" s="12"/>
    </row>
    <row r="44" spans="1:7" ht="29.25" customHeight="1">
      <c r="A44" s="118" t="s">
        <v>106</v>
      </c>
      <c r="B44" s="118"/>
      <c r="C44" s="118"/>
      <c r="D44" s="118"/>
      <c r="E44" s="118"/>
      <c r="F44" s="118"/>
      <c r="G44" s="118"/>
    </row>
  </sheetData>
  <mergeCells count="7">
    <mergeCell ref="A44:G44"/>
    <mergeCell ref="A1:G1"/>
    <mergeCell ref="A2:G2"/>
    <mergeCell ref="F9:G9"/>
    <mergeCell ref="C9:D9"/>
    <mergeCell ref="A3:G3"/>
    <mergeCell ref="A4:G4"/>
  </mergeCells>
  <printOptions horizontalCentered="1"/>
  <pageMargins left="1.16" right="0.34" top="1" bottom="1" header="0.5" footer="0.5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workbookViewId="0" topLeftCell="A1">
      <selection activeCell="A1" sqref="A1:I1"/>
    </sheetView>
  </sheetViews>
  <sheetFormatPr defaultColWidth="9.140625" defaultRowHeight="12.75"/>
  <cols>
    <col min="1" max="1" width="2.7109375" style="9" customWidth="1"/>
    <col min="2" max="2" width="50.8515625" style="9" customWidth="1"/>
    <col min="3" max="3" width="2.421875" style="9" customWidth="1"/>
    <col min="4" max="4" width="0.85546875" style="9" customWidth="1"/>
    <col min="5" max="5" width="13.00390625" style="10" customWidth="1"/>
    <col min="6" max="6" width="0.71875" style="10" customWidth="1"/>
    <col min="7" max="7" width="1.7109375" style="9" customWidth="1"/>
    <col min="8" max="8" width="0.71875" style="9" customWidth="1"/>
    <col min="9" max="9" width="12.57421875" style="10" customWidth="1"/>
    <col min="10" max="10" width="0.71875" style="1" customWidth="1"/>
    <col min="11" max="11" width="3.00390625" style="1" customWidth="1"/>
  </cols>
  <sheetData>
    <row r="1" spans="1:11" ht="24.75" customHeight="1">
      <c r="A1" s="119" t="s">
        <v>69</v>
      </c>
      <c r="B1" s="119"/>
      <c r="C1" s="119"/>
      <c r="D1" s="119"/>
      <c r="E1" s="119"/>
      <c r="F1" s="119"/>
      <c r="G1" s="119"/>
      <c r="H1" s="119"/>
      <c r="I1" s="119"/>
      <c r="J1" s="2"/>
      <c r="K1" s="2"/>
    </row>
    <row r="2" spans="1:11" ht="21" customHeight="1">
      <c r="A2" s="54"/>
      <c r="B2" s="54"/>
      <c r="C2" s="54"/>
      <c r="D2" s="54"/>
      <c r="E2" s="54"/>
      <c r="F2" s="54"/>
      <c r="G2" s="54"/>
      <c r="H2" s="54"/>
      <c r="I2" s="54"/>
      <c r="J2" s="2"/>
      <c r="K2" s="2"/>
    </row>
    <row r="3" spans="1:11" s="52" customFormat="1" ht="14.25">
      <c r="A3" s="3" t="s">
        <v>104</v>
      </c>
      <c r="B3" s="3"/>
      <c r="C3" s="3"/>
      <c r="D3" s="3"/>
      <c r="E3" s="55"/>
      <c r="F3" s="55"/>
      <c r="G3" s="3"/>
      <c r="H3" s="3"/>
      <c r="I3" s="55"/>
      <c r="J3" s="3"/>
      <c r="K3" s="3"/>
    </row>
    <row r="4" spans="1:11" s="52" customFormat="1" ht="14.25">
      <c r="A4" s="3"/>
      <c r="B4" s="3"/>
      <c r="C4" s="3"/>
      <c r="D4" s="3"/>
      <c r="E4" s="55"/>
      <c r="F4" s="55"/>
      <c r="G4" s="3"/>
      <c r="H4" s="3"/>
      <c r="I4" s="55"/>
      <c r="J4" s="3"/>
      <c r="K4" s="3"/>
    </row>
    <row r="5" spans="1:11" s="52" customFormat="1" ht="14.25">
      <c r="A5" s="17"/>
      <c r="B5" s="17"/>
      <c r="C5" s="17"/>
      <c r="D5" s="17"/>
      <c r="E5" s="56" t="s">
        <v>38</v>
      </c>
      <c r="F5" s="56"/>
      <c r="G5" s="17"/>
      <c r="H5" s="17"/>
      <c r="I5" s="56" t="s">
        <v>38</v>
      </c>
      <c r="J5" s="56"/>
      <c r="K5" s="17"/>
    </row>
    <row r="6" spans="1:11" s="52" customFormat="1" ht="14.25">
      <c r="A6" s="17"/>
      <c r="B6" s="17"/>
      <c r="C6" s="17"/>
      <c r="D6" s="17"/>
      <c r="E6" s="56" t="s">
        <v>102</v>
      </c>
      <c r="F6" s="56"/>
      <c r="G6" s="17"/>
      <c r="H6" s="17"/>
      <c r="I6" s="56" t="s">
        <v>99</v>
      </c>
      <c r="J6" s="56"/>
      <c r="K6" s="17"/>
    </row>
    <row r="7" spans="1:11" s="52" customFormat="1" ht="14.25">
      <c r="A7" s="17"/>
      <c r="B7" s="17"/>
      <c r="C7" s="17"/>
      <c r="D7" s="17"/>
      <c r="E7" s="56" t="s">
        <v>39</v>
      </c>
      <c r="F7" s="56"/>
      <c r="G7" s="17"/>
      <c r="H7" s="17"/>
      <c r="I7" s="56" t="s">
        <v>40</v>
      </c>
      <c r="J7" s="56"/>
      <c r="K7" s="17"/>
    </row>
    <row r="8" spans="1:11" s="52" customFormat="1" ht="15">
      <c r="A8" s="12"/>
      <c r="B8" s="12"/>
      <c r="C8" s="12"/>
      <c r="D8" s="12"/>
      <c r="E8" s="56" t="s">
        <v>1</v>
      </c>
      <c r="F8" s="57"/>
      <c r="G8" s="12"/>
      <c r="H8" s="12"/>
      <c r="I8" s="56" t="s">
        <v>1</v>
      </c>
      <c r="J8" s="57"/>
      <c r="K8" s="12"/>
    </row>
    <row r="9" spans="1:11" s="52" customFormat="1" ht="15" hidden="1">
      <c r="A9" s="12"/>
      <c r="B9" s="12"/>
      <c r="C9" s="12"/>
      <c r="D9" s="12"/>
      <c r="E9" s="24"/>
      <c r="F9" s="24"/>
      <c r="G9" s="12"/>
      <c r="H9" s="12"/>
      <c r="I9" s="24"/>
      <c r="J9" s="24"/>
      <c r="K9" s="12"/>
    </row>
    <row r="10" spans="1:11" s="52" customFormat="1" ht="15">
      <c r="A10" s="12" t="s">
        <v>41</v>
      </c>
      <c r="B10" s="12"/>
      <c r="C10" s="12"/>
      <c r="D10" s="12"/>
      <c r="E10" s="24">
        <v>9405</v>
      </c>
      <c r="F10" s="24"/>
      <c r="G10" s="12"/>
      <c r="H10" s="12"/>
      <c r="I10" s="24">
        <v>8863.789697222222</v>
      </c>
      <c r="J10" s="24"/>
      <c r="K10" s="12"/>
    </row>
    <row r="11" spans="1:11" s="52" customFormat="1" ht="15">
      <c r="A11" s="12" t="s">
        <v>42</v>
      </c>
      <c r="B11" s="12"/>
      <c r="C11" s="12"/>
      <c r="D11" s="12"/>
      <c r="E11" s="24">
        <v>134451</v>
      </c>
      <c r="F11" s="24"/>
      <c r="G11" s="12"/>
      <c r="H11" s="12"/>
      <c r="I11" s="24">
        <v>134450.7</v>
      </c>
      <c r="J11" s="24"/>
      <c r="K11" s="12"/>
    </row>
    <row r="12" spans="1:11" s="52" customFormat="1" ht="15">
      <c r="A12" s="12" t="s">
        <v>43</v>
      </c>
      <c r="B12" s="12"/>
      <c r="C12" s="12"/>
      <c r="D12" s="12"/>
      <c r="E12" s="24">
        <v>31376</v>
      </c>
      <c r="F12" s="24"/>
      <c r="G12" s="12"/>
      <c r="H12" s="12"/>
      <c r="I12" s="24">
        <v>31018.91889</v>
      </c>
      <c r="J12" s="24"/>
      <c r="K12" s="12"/>
    </row>
    <row r="13" spans="1:11" s="52" customFormat="1" ht="15">
      <c r="A13" s="12" t="s">
        <v>44</v>
      </c>
      <c r="B13" s="12"/>
      <c r="C13" s="12"/>
      <c r="D13" s="12"/>
      <c r="E13" s="24">
        <v>4000</v>
      </c>
      <c r="F13" s="24"/>
      <c r="G13" s="12"/>
      <c r="H13" s="12"/>
      <c r="I13" s="24">
        <v>4000</v>
      </c>
      <c r="J13" s="24"/>
      <c r="K13" s="12"/>
    </row>
    <row r="14" spans="1:11" s="52" customFormat="1" ht="15">
      <c r="A14" s="12" t="s">
        <v>45</v>
      </c>
      <c r="B14" s="12"/>
      <c r="C14" s="12"/>
      <c r="D14" s="12"/>
      <c r="E14" s="24">
        <v>106343</v>
      </c>
      <c r="F14" s="24"/>
      <c r="G14" s="12"/>
      <c r="H14" s="12"/>
      <c r="I14" s="24">
        <v>103161.969</v>
      </c>
      <c r="J14" s="24"/>
      <c r="K14" s="12"/>
    </row>
    <row r="15" spans="1:11" s="52" customFormat="1" ht="15">
      <c r="A15" s="12"/>
      <c r="B15" s="12"/>
      <c r="C15" s="12"/>
      <c r="D15" s="12"/>
      <c r="E15" s="24"/>
      <c r="F15" s="24"/>
      <c r="G15" s="12"/>
      <c r="H15" s="12"/>
      <c r="I15" s="24"/>
      <c r="J15" s="24"/>
      <c r="K15" s="12"/>
    </row>
    <row r="16" spans="1:11" s="52" customFormat="1" ht="15">
      <c r="A16" s="12" t="s">
        <v>46</v>
      </c>
      <c r="B16" s="12"/>
      <c r="C16" s="12"/>
      <c r="D16" s="58"/>
      <c r="E16" s="59"/>
      <c r="F16" s="60"/>
      <c r="G16" s="12"/>
      <c r="H16" s="58"/>
      <c r="I16" s="59"/>
      <c r="J16" s="60"/>
      <c r="K16" s="12"/>
    </row>
    <row r="17" spans="1:11" s="52" customFormat="1" ht="15">
      <c r="A17" s="12"/>
      <c r="B17" s="12" t="s">
        <v>11</v>
      </c>
      <c r="C17" s="12"/>
      <c r="D17" s="61"/>
      <c r="E17" s="22">
        <v>9487.886</v>
      </c>
      <c r="F17" s="62"/>
      <c r="G17" s="12"/>
      <c r="H17" s="61"/>
      <c r="I17" s="22">
        <v>9487.886</v>
      </c>
      <c r="J17" s="62"/>
      <c r="K17" s="12"/>
    </row>
    <row r="18" spans="1:11" s="52" customFormat="1" ht="15">
      <c r="A18" s="12"/>
      <c r="B18" s="12" t="s">
        <v>47</v>
      </c>
      <c r="C18" s="12"/>
      <c r="D18" s="61"/>
      <c r="E18" s="22">
        <v>94395</v>
      </c>
      <c r="F18" s="62"/>
      <c r="G18" s="12"/>
      <c r="H18" s="61"/>
      <c r="I18" s="22">
        <v>104010.38784180873</v>
      </c>
      <c r="J18" s="62"/>
      <c r="K18" s="12"/>
    </row>
    <row r="19" spans="1:11" s="52" customFormat="1" ht="15">
      <c r="A19" s="12"/>
      <c r="B19" s="12" t="s">
        <v>48</v>
      </c>
      <c r="C19" s="12"/>
      <c r="D19" s="61"/>
      <c r="E19" s="22">
        <v>972</v>
      </c>
      <c r="F19" s="62"/>
      <c r="G19" s="12"/>
      <c r="H19" s="61"/>
      <c r="I19" s="22">
        <v>1387.457</v>
      </c>
      <c r="J19" s="62"/>
      <c r="K19" s="12"/>
    </row>
    <row r="20" spans="1:11" s="52" customFormat="1" ht="15">
      <c r="A20" s="12"/>
      <c r="B20" s="12" t="s">
        <v>49</v>
      </c>
      <c r="C20" s="12"/>
      <c r="D20" s="61"/>
      <c r="E20" s="22">
        <v>27900</v>
      </c>
      <c r="F20" s="62"/>
      <c r="G20" s="12"/>
      <c r="H20" s="61"/>
      <c r="I20" s="22">
        <v>16531.451</v>
      </c>
      <c r="J20" s="62"/>
      <c r="K20" s="12"/>
    </row>
    <row r="21" spans="1:11" s="52" customFormat="1" ht="15">
      <c r="A21" s="12"/>
      <c r="B21" s="12" t="s">
        <v>50</v>
      </c>
      <c r="C21" s="12"/>
      <c r="D21" s="61"/>
      <c r="E21" s="22">
        <v>18232</v>
      </c>
      <c r="F21" s="62"/>
      <c r="G21" s="12"/>
      <c r="H21" s="61"/>
      <c r="I21" s="22">
        <v>15627.73</v>
      </c>
      <c r="J21" s="62"/>
      <c r="K21" s="12"/>
    </row>
    <row r="22" spans="1:11" s="52" customFormat="1" ht="15">
      <c r="A22" s="12"/>
      <c r="B22" s="12" t="s">
        <v>51</v>
      </c>
      <c r="C22" s="12"/>
      <c r="D22" s="61"/>
      <c r="E22" s="22">
        <v>4257</v>
      </c>
      <c r="F22" s="62"/>
      <c r="G22" s="12"/>
      <c r="H22" s="61"/>
      <c r="I22" s="22">
        <v>4485.96</v>
      </c>
      <c r="J22" s="62"/>
      <c r="K22" s="12"/>
    </row>
    <row r="23" spans="1:11" s="52" customFormat="1" ht="15">
      <c r="A23" s="12"/>
      <c r="B23" s="12" t="s">
        <v>52</v>
      </c>
      <c r="C23" s="12"/>
      <c r="D23" s="61"/>
      <c r="E23" s="22">
        <v>4530</v>
      </c>
      <c r="F23" s="62"/>
      <c r="G23" s="12"/>
      <c r="H23" s="61"/>
      <c r="I23" s="22">
        <v>5717.173</v>
      </c>
      <c r="J23" s="62"/>
      <c r="K23" s="12"/>
    </row>
    <row r="24" spans="1:11" s="52" customFormat="1" ht="15">
      <c r="A24" s="12"/>
      <c r="B24" s="12" t="s">
        <v>53</v>
      </c>
      <c r="C24" s="12"/>
      <c r="D24" s="61"/>
      <c r="E24" s="22">
        <v>3426</v>
      </c>
      <c r="F24" s="62"/>
      <c r="G24" s="12"/>
      <c r="H24" s="61"/>
      <c r="I24" s="22">
        <v>7564.621</v>
      </c>
      <c r="J24" s="62"/>
      <c r="K24" s="12"/>
    </row>
    <row r="25" spans="1:11" s="52" customFormat="1" ht="15">
      <c r="A25" s="12"/>
      <c r="B25" s="12" t="s">
        <v>6</v>
      </c>
      <c r="C25" s="12"/>
      <c r="D25" s="61"/>
      <c r="E25" s="22">
        <v>42880</v>
      </c>
      <c r="F25" s="62"/>
      <c r="G25" s="12"/>
      <c r="H25" s="61"/>
      <c r="I25" s="22">
        <v>38442.655</v>
      </c>
      <c r="J25" s="62"/>
      <c r="K25" s="12"/>
    </row>
    <row r="26" spans="1:11" s="52" customFormat="1" ht="15">
      <c r="A26" s="12"/>
      <c r="B26" s="12"/>
      <c r="C26" s="12"/>
      <c r="D26" s="61"/>
      <c r="E26" s="63">
        <f>SUM(E17:E25)</f>
        <v>206079.886</v>
      </c>
      <c r="F26" s="62"/>
      <c r="G26" s="12"/>
      <c r="H26" s="61"/>
      <c r="I26" s="63">
        <f>SUM(I17:I25)</f>
        <v>203255.32084180875</v>
      </c>
      <c r="J26" s="62"/>
      <c r="K26" s="12"/>
    </row>
    <row r="27" spans="1:11" s="52" customFormat="1" ht="15">
      <c r="A27" s="12"/>
      <c r="B27" s="12"/>
      <c r="C27" s="12"/>
      <c r="D27" s="61"/>
      <c r="E27" s="22"/>
      <c r="F27" s="62"/>
      <c r="G27" s="12"/>
      <c r="H27" s="61"/>
      <c r="I27" s="22"/>
      <c r="J27" s="62"/>
      <c r="K27" s="12"/>
    </row>
    <row r="28" spans="1:11" s="52" customFormat="1" ht="15">
      <c r="A28" s="12" t="s">
        <v>54</v>
      </c>
      <c r="B28" s="12"/>
      <c r="C28" s="12"/>
      <c r="D28" s="61"/>
      <c r="E28" s="22"/>
      <c r="F28" s="62"/>
      <c r="G28" s="12"/>
      <c r="H28" s="61"/>
      <c r="I28" s="22"/>
      <c r="J28" s="62"/>
      <c r="K28" s="12"/>
    </row>
    <row r="29" spans="1:11" s="52" customFormat="1" ht="15">
      <c r="A29" s="12"/>
      <c r="B29" s="12" t="s">
        <v>55</v>
      </c>
      <c r="C29" s="12"/>
      <c r="D29" s="61"/>
      <c r="E29" s="22">
        <v>1299</v>
      </c>
      <c r="F29" s="62"/>
      <c r="G29" s="12"/>
      <c r="H29" s="61"/>
      <c r="I29" s="22">
        <v>2581.913</v>
      </c>
      <c r="J29" s="62"/>
      <c r="K29" s="12"/>
    </row>
    <row r="30" spans="1:11" s="52" customFormat="1" ht="15">
      <c r="A30" s="12"/>
      <c r="B30" s="12" t="s">
        <v>56</v>
      </c>
      <c r="C30" s="12"/>
      <c r="D30" s="61"/>
      <c r="E30" s="22">
        <v>37677</v>
      </c>
      <c r="F30" s="62"/>
      <c r="G30" s="12"/>
      <c r="H30" s="61"/>
      <c r="I30" s="22">
        <v>28529.362</v>
      </c>
      <c r="J30" s="62"/>
      <c r="K30" s="12"/>
    </row>
    <row r="31" spans="1:11" s="52" customFormat="1" ht="15">
      <c r="A31" s="12"/>
      <c r="B31" s="12" t="s">
        <v>57</v>
      </c>
      <c r="C31" s="12"/>
      <c r="D31" s="61"/>
      <c r="E31" s="22">
        <v>11436</v>
      </c>
      <c r="F31" s="62"/>
      <c r="G31" s="12"/>
      <c r="H31" s="61"/>
      <c r="I31" s="22">
        <v>16785.275</v>
      </c>
      <c r="J31" s="62"/>
      <c r="K31" s="12"/>
    </row>
    <row r="32" spans="1:11" s="52" customFormat="1" ht="15" hidden="1">
      <c r="A32" s="12"/>
      <c r="B32" s="12"/>
      <c r="C32" s="12"/>
      <c r="D32" s="61"/>
      <c r="E32" s="22"/>
      <c r="F32" s="62"/>
      <c r="G32" s="12"/>
      <c r="H32" s="61"/>
      <c r="I32" s="22"/>
      <c r="J32" s="62"/>
      <c r="K32" s="12"/>
    </row>
    <row r="33" spans="1:11" s="52" customFormat="1" ht="15" hidden="1">
      <c r="A33" s="12"/>
      <c r="B33" s="12"/>
      <c r="C33" s="12"/>
      <c r="D33" s="61"/>
      <c r="E33" s="22"/>
      <c r="F33" s="62"/>
      <c r="G33" s="12"/>
      <c r="H33" s="61"/>
      <c r="I33" s="22"/>
      <c r="J33" s="62"/>
      <c r="K33" s="12"/>
    </row>
    <row r="34" spans="1:11" s="52" customFormat="1" ht="15">
      <c r="A34" s="12"/>
      <c r="B34" s="12" t="s">
        <v>58</v>
      </c>
      <c r="C34" s="12"/>
      <c r="D34" s="61"/>
      <c r="E34" s="22">
        <v>706</v>
      </c>
      <c r="F34" s="62"/>
      <c r="G34" s="12"/>
      <c r="H34" s="61"/>
      <c r="I34" s="22">
        <v>571.88</v>
      </c>
      <c r="J34" s="62"/>
      <c r="K34" s="12"/>
    </row>
    <row r="35" spans="1:11" s="52" customFormat="1" ht="15">
      <c r="A35" s="12"/>
      <c r="B35" s="12" t="s">
        <v>59</v>
      </c>
      <c r="C35" s="12"/>
      <c r="D35" s="61"/>
      <c r="E35" s="22">
        <v>54649</v>
      </c>
      <c r="F35" s="62"/>
      <c r="G35" s="12"/>
      <c r="H35" s="61"/>
      <c r="I35" s="22">
        <v>54964.54</v>
      </c>
      <c r="J35" s="62"/>
      <c r="K35" s="12"/>
    </row>
    <row r="36" spans="1:11" s="52" customFormat="1" ht="15">
      <c r="A36" s="12"/>
      <c r="B36" s="12" t="s">
        <v>60</v>
      </c>
      <c r="C36" s="12"/>
      <c r="D36" s="61"/>
      <c r="E36" s="22">
        <v>3550</v>
      </c>
      <c r="F36" s="62"/>
      <c r="G36" s="12"/>
      <c r="H36" s="61"/>
      <c r="I36" s="22">
        <v>5415.159</v>
      </c>
      <c r="J36" s="62"/>
      <c r="K36" s="12"/>
    </row>
    <row r="37" spans="1:11" s="52" customFormat="1" ht="15">
      <c r="A37" s="12"/>
      <c r="B37" s="12" t="s">
        <v>88</v>
      </c>
      <c r="C37" s="12"/>
      <c r="D37" s="61"/>
      <c r="E37" s="22">
        <v>0</v>
      </c>
      <c r="F37" s="62"/>
      <c r="G37" s="12"/>
      <c r="H37" s="61"/>
      <c r="I37" s="22">
        <v>3240</v>
      </c>
      <c r="J37" s="62"/>
      <c r="K37" s="12"/>
    </row>
    <row r="38" spans="1:11" s="52" customFormat="1" ht="15">
      <c r="A38" s="12"/>
      <c r="B38" s="12"/>
      <c r="C38" s="12"/>
      <c r="D38" s="61"/>
      <c r="E38" s="63">
        <f>SUM(E29:E37)</f>
        <v>109317</v>
      </c>
      <c r="F38" s="62"/>
      <c r="G38" s="12"/>
      <c r="H38" s="61"/>
      <c r="I38" s="63">
        <f>SUM(I29:I37)</f>
        <v>112088.129</v>
      </c>
      <c r="J38" s="62"/>
      <c r="K38" s="12"/>
    </row>
    <row r="39" spans="1:11" s="52" customFormat="1" ht="15">
      <c r="A39" s="12"/>
      <c r="B39" s="12"/>
      <c r="C39" s="12"/>
      <c r="D39" s="64"/>
      <c r="E39" s="65"/>
      <c r="F39" s="66"/>
      <c r="G39" s="12"/>
      <c r="H39" s="64"/>
      <c r="I39" s="65"/>
      <c r="J39" s="66"/>
      <c r="K39" s="12"/>
    </row>
    <row r="40" spans="1:11" s="52" customFormat="1" ht="15">
      <c r="A40" s="12"/>
      <c r="B40" s="12"/>
      <c r="C40" s="12"/>
      <c r="D40" s="14"/>
      <c r="E40" s="22"/>
      <c r="F40" s="22"/>
      <c r="G40" s="12"/>
      <c r="H40" s="14"/>
      <c r="I40" s="22"/>
      <c r="J40" s="22"/>
      <c r="K40" s="12"/>
    </row>
    <row r="41" spans="1:11" s="52" customFormat="1" ht="15">
      <c r="A41" s="12" t="s">
        <v>61</v>
      </c>
      <c r="B41" s="12"/>
      <c r="C41" s="12"/>
      <c r="D41" s="12"/>
      <c r="E41" s="24">
        <f>E26-E38</f>
        <v>96762.886</v>
      </c>
      <c r="F41" s="24"/>
      <c r="G41" s="12"/>
      <c r="H41" s="12"/>
      <c r="I41" s="24">
        <f>I26-I38</f>
        <v>91167.19184180874</v>
      </c>
      <c r="J41" s="24"/>
      <c r="K41" s="12"/>
    </row>
    <row r="42" spans="1:11" s="52" customFormat="1" ht="15">
      <c r="A42" s="12"/>
      <c r="B42" s="12"/>
      <c r="C42" s="12"/>
      <c r="D42" s="12"/>
      <c r="E42" s="24"/>
      <c r="F42" s="24"/>
      <c r="G42" s="12"/>
      <c r="H42" s="12"/>
      <c r="I42" s="24"/>
      <c r="J42" s="24"/>
      <c r="K42" s="12"/>
    </row>
    <row r="43" spans="1:11" s="52" customFormat="1" ht="15.75" thickBot="1">
      <c r="A43" s="12"/>
      <c r="B43" s="12"/>
      <c r="C43" s="12"/>
      <c r="D43" s="12"/>
      <c r="E43" s="67">
        <f>SUM(E10:E14)+E41</f>
        <v>382337.886</v>
      </c>
      <c r="F43" s="24"/>
      <c r="G43" s="12"/>
      <c r="H43" s="12"/>
      <c r="I43" s="67">
        <f>SUM(I10:I14)+I41</f>
        <v>372662.569429031</v>
      </c>
      <c r="J43" s="24"/>
      <c r="K43" s="12"/>
    </row>
    <row r="44" spans="1:11" s="52" customFormat="1" ht="15.75" hidden="1" thickTop="1">
      <c r="A44" s="12"/>
      <c r="B44" s="12"/>
      <c r="C44" s="12"/>
      <c r="D44" s="12"/>
      <c r="E44" s="22"/>
      <c r="F44" s="24"/>
      <c r="G44" s="12"/>
      <c r="H44" s="12"/>
      <c r="I44" s="22"/>
      <c r="J44" s="24"/>
      <c r="K44" s="12"/>
    </row>
    <row r="45" spans="1:11" s="52" customFormat="1" ht="15" hidden="1">
      <c r="A45" s="12"/>
      <c r="B45" s="12"/>
      <c r="C45" s="12"/>
      <c r="D45" s="12"/>
      <c r="E45" s="24"/>
      <c r="F45" s="24"/>
      <c r="G45" s="12"/>
      <c r="H45" s="12"/>
      <c r="I45" s="24"/>
      <c r="J45" s="24"/>
      <c r="K45" s="12"/>
    </row>
    <row r="46" spans="1:11" s="52" customFormat="1" ht="15.75" thickTop="1">
      <c r="A46" s="12" t="s">
        <v>87</v>
      </c>
      <c r="B46" s="12"/>
      <c r="C46" s="12"/>
      <c r="D46" s="12"/>
      <c r="E46" s="24"/>
      <c r="F46" s="24"/>
      <c r="G46" s="12"/>
      <c r="H46" s="12"/>
      <c r="I46" s="24"/>
      <c r="J46" s="24"/>
      <c r="K46" s="12"/>
    </row>
    <row r="47" spans="1:11" s="52" customFormat="1" ht="15">
      <c r="A47" s="12" t="s">
        <v>63</v>
      </c>
      <c r="B47" s="12"/>
      <c r="C47" s="12"/>
      <c r="D47" s="12"/>
      <c r="E47" s="22">
        <v>150000</v>
      </c>
      <c r="F47" s="24"/>
      <c r="G47" s="12"/>
      <c r="H47" s="12"/>
      <c r="I47" s="22">
        <v>150000</v>
      </c>
      <c r="J47" s="24"/>
      <c r="K47" s="12"/>
    </row>
    <row r="48" spans="1:11" s="52" customFormat="1" ht="15">
      <c r="A48" s="12" t="s">
        <v>86</v>
      </c>
      <c r="B48" s="12"/>
      <c r="C48" s="12"/>
      <c r="D48" s="12"/>
      <c r="E48" s="65">
        <v>122870</v>
      </c>
      <c r="F48" s="24"/>
      <c r="G48" s="12"/>
      <c r="H48" s="12"/>
      <c r="I48" s="65">
        <f>113778.376395537-1183.10694</f>
        <v>112595.269455537</v>
      </c>
      <c r="J48" s="24"/>
      <c r="K48" s="12"/>
    </row>
    <row r="49" spans="1:11" s="52" customFormat="1" ht="15">
      <c r="A49" s="12" t="s">
        <v>62</v>
      </c>
      <c r="B49" s="12"/>
      <c r="C49" s="12"/>
      <c r="D49" s="12"/>
      <c r="E49" s="24">
        <f>E47+E48</f>
        <v>272870</v>
      </c>
      <c r="F49" s="24"/>
      <c r="G49" s="12"/>
      <c r="H49" s="12"/>
      <c r="I49" s="24">
        <f>I47+I48</f>
        <v>262595.26945553697</v>
      </c>
      <c r="J49" s="24"/>
      <c r="K49" s="12"/>
    </row>
    <row r="50" spans="1:11" s="52" customFormat="1" ht="15">
      <c r="A50" s="12"/>
      <c r="B50" s="12"/>
      <c r="C50" s="12"/>
      <c r="D50" s="12"/>
      <c r="E50" s="24"/>
      <c r="F50" s="24"/>
      <c r="G50" s="12"/>
      <c r="H50" s="12"/>
      <c r="I50" s="24"/>
      <c r="J50" s="24"/>
      <c r="K50" s="12"/>
    </row>
    <row r="51" spans="1:11" s="52" customFormat="1" ht="15">
      <c r="A51" s="12" t="s">
        <v>64</v>
      </c>
      <c r="B51" s="12"/>
      <c r="C51" s="12"/>
      <c r="D51" s="12"/>
      <c r="E51" s="22">
        <v>13893</v>
      </c>
      <c r="F51" s="24"/>
      <c r="G51" s="12"/>
      <c r="H51" s="12"/>
      <c r="I51" s="22">
        <v>13691.574273494287</v>
      </c>
      <c r="J51" s="24"/>
      <c r="K51" s="12"/>
    </row>
    <row r="52" spans="1:11" s="52" customFormat="1" ht="15">
      <c r="A52" s="12" t="s">
        <v>65</v>
      </c>
      <c r="B52" s="12"/>
      <c r="C52" s="12"/>
      <c r="D52" s="12"/>
      <c r="E52" s="22">
        <v>2438</v>
      </c>
      <c r="F52" s="24"/>
      <c r="G52" s="12"/>
      <c r="H52" s="12"/>
      <c r="I52" s="22">
        <v>2040.601</v>
      </c>
      <c r="J52" s="24"/>
      <c r="K52" s="12"/>
    </row>
    <row r="53" spans="1:11" s="52" customFormat="1" ht="15">
      <c r="A53" s="12" t="s">
        <v>66</v>
      </c>
      <c r="B53" s="12"/>
      <c r="C53" s="12"/>
      <c r="D53" s="12"/>
      <c r="E53" s="22">
        <v>92985</v>
      </c>
      <c r="F53" s="24"/>
      <c r="G53" s="12"/>
      <c r="H53" s="12"/>
      <c r="I53" s="22">
        <v>94182.826</v>
      </c>
      <c r="J53" s="24"/>
      <c r="K53" s="12"/>
    </row>
    <row r="54" spans="1:11" s="52" customFormat="1" ht="15">
      <c r="A54" s="12" t="s">
        <v>67</v>
      </c>
      <c r="B54" s="12"/>
      <c r="C54" s="12"/>
      <c r="D54" s="12"/>
      <c r="E54" s="22">
        <v>152</v>
      </c>
      <c r="F54" s="24"/>
      <c r="G54" s="12"/>
      <c r="H54" s="12"/>
      <c r="I54" s="22">
        <v>152.2</v>
      </c>
      <c r="J54" s="24"/>
      <c r="K54" s="12"/>
    </row>
    <row r="55" spans="1:11" s="52" customFormat="1" ht="15">
      <c r="A55" s="12"/>
      <c r="B55" s="12"/>
      <c r="C55" s="12"/>
      <c r="D55" s="12"/>
      <c r="E55" s="24"/>
      <c r="F55" s="24"/>
      <c r="G55" s="12"/>
      <c r="H55" s="12"/>
      <c r="I55" s="24"/>
      <c r="J55" s="24"/>
      <c r="K55" s="12"/>
    </row>
    <row r="56" spans="1:11" s="52" customFormat="1" ht="15.75" thickBot="1">
      <c r="A56" s="12"/>
      <c r="B56" s="12"/>
      <c r="C56" s="12"/>
      <c r="D56" s="12"/>
      <c r="E56" s="67">
        <f>SUM(E49:E54)</f>
        <v>382338</v>
      </c>
      <c r="F56" s="24"/>
      <c r="G56" s="12"/>
      <c r="H56" s="12"/>
      <c r="I56" s="67">
        <f>SUM(I49:I54)+1</f>
        <v>372663.4707290313</v>
      </c>
      <c r="J56" s="24"/>
      <c r="K56" s="12"/>
    </row>
    <row r="57" spans="1:11" s="52" customFormat="1" ht="15.75" thickTop="1">
      <c r="A57" s="12"/>
      <c r="B57" s="12"/>
      <c r="C57" s="12"/>
      <c r="D57" s="12"/>
      <c r="E57" s="24"/>
      <c r="F57" s="24"/>
      <c r="G57" s="12"/>
      <c r="H57" s="12"/>
      <c r="I57" s="24"/>
      <c r="J57" s="24"/>
      <c r="K57" s="12"/>
    </row>
    <row r="58" spans="1:11" s="52" customFormat="1" ht="15.75" thickBot="1">
      <c r="A58" s="12" t="s">
        <v>68</v>
      </c>
      <c r="B58" s="12"/>
      <c r="C58" s="12"/>
      <c r="D58" s="12"/>
      <c r="E58" s="68">
        <f>(E49)/E47</f>
        <v>1.8191333333333333</v>
      </c>
      <c r="F58" s="24"/>
      <c r="G58" s="12"/>
      <c r="H58" s="12"/>
      <c r="I58" s="68">
        <f>(I49)/I47</f>
        <v>1.7506351297035798</v>
      </c>
      <c r="J58" s="24"/>
      <c r="K58" s="12"/>
    </row>
    <row r="59" spans="1:11" s="52" customFormat="1" ht="15.75" thickTop="1">
      <c r="A59" s="12"/>
      <c r="B59" s="12"/>
      <c r="C59" s="12"/>
      <c r="D59" s="12"/>
      <c r="E59" s="73"/>
      <c r="F59" s="24"/>
      <c r="G59" s="12"/>
      <c r="H59" s="12"/>
      <c r="I59" s="73"/>
      <c r="J59" s="12"/>
      <c r="K59" s="12"/>
    </row>
    <row r="60" spans="1:11" s="52" customFormat="1" ht="15">
      <c r="A60" s="12"/>
      <c r="B60" s="12"/>
      <c r="C60" s="12"/>
      <c r="D60" s="12"/>
      <c r="E60" s="73"/>
      <c r="F60" s="24"/>
      <c r="G60" s="12"/>
      <c r="H60" s="12"/>
      <c r="I60" s="73"/>
      <c r="J60" s="12"/>
      <c r="K60" s="12"/>
    </row>
    <row r="61" spans="1:11" s="52" customFormat="1" ht="15">
      <c r="A61" s="12"/>
      <c r="B61" s="12"/>
      <c r="C61" s="12"/>
      <c r="D61" s="12"/>
      <c r="E61" s="24"/>
      <c r="F61" s="24"/>
      <c r="G61" s="12"/>
      <c r="H61" s="12"/>
      <c r="I61" s="24"/>
      <c r="J61" s="12"/>
      <c r="K61" s="12"/>
    </row>
    <row r="62" spans="1:11" s="52" customFormat="1" ht="30" customHeight="1">
      <c r="A62" s="118" t="s">
        <v>105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2"/>
    </row>
  </sheetData>
  <mergeCells count="2">
    <mergeCell ref="A1:I1"/>
    <mergeCell ref="A62:J62"/>
  </mergeCells>
  <printOptions/>
  <pageMargins left="0.75" right="0.75" top="0.56" bottom="0.6" header="0.5" footer="0.5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workbookViewId="0" topLeftCell="A1">
      <selection activeCell="A1" sqref="A1:J1"/>
    </sheetView>
  </sheetViews>
  <sheetFormatPr defaultColWidth="9.140625" defaultRowHeight="12.75"/>
  <cols>
    <col min="1" max="1" width="6.421875" style="69" customWidth="1"/>
    <col min="2" max="2" width="28.421875" style="69" customWidth="1"/>
    <col min="3" max="3" width="10.28125" style="69" customWidth="1"/>
    <col min="4" max="4" width="0.5625" style="69" customWidth="1"/>
    <col min="5" max="5" width="9.8515625" style="11" customWidth="1"/>
    <col min="6" max="6" width="0.5625" style="69" customWidth="1"/>
    <col min="7" max="7" width="11.421875" style="70" bestFit="1" customWidth="1"/>
    <col min="8" max="8" width="0.5625" style="70" customWidth="1"/>
    <col min="9" max="9" width="11.7109375" style="70" bestFit="1" customWidth="1"/>
    <col min="10" max="10" width="0.5625" style="70" customWidth="1"/>
    <col min="11" max="11" width="11.8515625" style="70" customWidth="1"/>
    <col min="12" max="12" width="0.5625" style="70" customWidth="1"/>
    <col min="13" max="13" width="11.57421875" style="69" bestFit="1" customWidth="1"/>
    <col min="14" max="14" width="0.85546875" style="69" customWidth="1"/>
    <col min="15" max="15" width="11.57421875" style="69" customWidth="1"/>
    <col min="16" max="16" width="0.9921875" style="69" hidden="1" customWidth="1"/>
  </cols>
  <sheetData>
    <row r="1" spans="1:16" ht="24.75" customHeight="1">
      <c r="A1" s="119" t="s">
        <v>69</v>
      </c>
      <c r="B1" s="119"/>
      <c r="C1" s="119"/>
      <c r="D1" s="119"/>
      <c r="E1" s="119"/>
      <c r="F1" s="119"/>
      <c r="G1" s="119"/>
      <c r="H1" s="119"/>
      <c r="I1" s="119"/>
      <c r="J1" s="119"/>
      <c r="K1" s="6"/>
      <c r="L1" s="6"/>
      <c r="M1" s="2"/>
      <c r="N1"/>
      <c r="O1"/>
      <c r="P1"/>
    </row>
    <row r="2" spans="1:16" ht="21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2"/>
      <c r="N2"/>
      <c r="O2"/>
      <c r="P2"/>
    </row>
    <row r="3" spans="1:13" s="52" customFormat="1" ht="14.25">
      <c r="A3" s="3" t="s">
        <v>81</v>
      </c>
      <c r="B3" s="3"/>
      <c r="C3" s="3"/>
      <c r="D3" s="3"/>
      <c r="E3" s="3"/>
      <c r="F3" s="55"/>
      <c r="G3" s="55"/>
      <c r="H3" s="55"/>
      <c r="I3" s="3"/>
      <c r="J3" s="3"/>
      <c r="K3" s="3"/>
      <c r="L3" s="3"/>
      <c r="M3" s="3"/>
    </row>
    <row r="4" spans="1:16" s="52" customFormat="1" ht="15">
      <c r="A4" s="71" t="s">
        <v>109</v>
      </c>
      <c r="B4" s="71"/>
      <c r="C4" s="85"/>
      <c r="D4" s="85"/>
      <c r="E4" s="13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52" customFormat="1" ht="15">
      <c r="A5" s="71"/>
      <c r="B5" s="71"/>
      <c r="C5" s="85"/>
      <c r="D5" s="85"/>
      <c r="E5" s="13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52" customFormat="1" ht="15">
      <c r="A6" s="85"/>
      <c r="B6" s="85"/>
      <c r="C6" s="85"/>
      <c r="D6" s="85"/>
      <c r="E6" s="13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16" s="52" customFormat="1" ht="15">
      <c r="A7" s="86"/>
      <c r="B7" s="86"/>
      <c r="C7" s="85"/>
      <c r="D7" s="85"/>
      <c r="E7" s="124" t="s">
        <v>110</v>
      </c>
      <c r="F7" s="124"/>
      <c r="G7" s="124"/>
      <c r="H7" s="124"/>
      <c r="I7" s="124"/>
      <c r="J7" s="87"/>
      <c r="K7" s="87"/>
      <c r="L7" s="87"/>
      <c r="M7" s="87" t="s">
        <v>70</v>
      </c>
      <c r="N7" s="87"/>
      <c r="O7" s="85"/>
      <c r="P7" s="85"/>
    </row>
    <row r="8" spans="1:16" s="52" customFormat="1" ht="15">
      <c r="A8" s="86"/>
      <c r="B8" s="86"/>
      <c r="C8" s="85"/>
      <c r="D8" s="85"/>
      <c r="E8" s="87"/>
      <c r="F8" s="87"/>
      <c r="G8" s="87"/>
      <c r="H8" s="87"/>
      <c r="I8" s="87"/>
      <c r="J8" s="87"/>
      <c r="K8" s="87"/>
      <c r="L8" s="87"/>
      <c r="M8" s="87"/>
      <c r="N8" s="85"/>
      <c r="O8" s="85"/>
      <c r="P8" s="85"/>
    </row>
    <row r="9" spans="1:16" s="52" customFormat="1" ht="15">
      <c r="A9" s="87"/>
      <c r="B9" s="87"/>
      <c r="C9" s="87" t="s">
        <v>71</v>
      </c>
      <c r="D9" s="87"/>
      <c r="E9" s="88" t="s">
        <v>71</v>
      </c>
      <c r="F9" s="87"/>
      <c r="G9" s="87" t="s">
        <v>72</v>
      </c>
      <c r="H9" s="87"/>
      <c r="I9" s="87" t="s">
        <v>73</v>
      </c>
      <c r="J9" s="87"/>
      <c r="K9" s="87" t="s">
        <v>107</v>
      </c>
      <c r="L9" s="87"/>
      <c r="M9" s="87" t="s">
        <v>74</v>
      </c>
      <c r="N9" s="87"/>
      <c r="O9" s="87"/>
      <c r="P9" s="87"/>
    </row>
    <row r="10" spans="1:16" s="52" customFormat="1" ht="15">
      <c r="A10" s="85"/>
      <c r="B10" s="85"/>
      <c r="C10" s="90" t="s">
        <v>75</v>
      </c>
      <c r="D10" s="91"/>
      <c r="E10" s="92" t="s">
        <v>76</v>
      </c>
      <c r="F10" s="91"/>
      <c r="G10" s="91" t="s">
        <v>77</v>
      </c>
      <c r="H10" s="91"/>
      <c r="I10" s="91" t="s">
        <v>78</v>
      </c>
      <c r="J10" s="91"/>
      <c r="K10" s="91" t="s">
        <v>78</v>
      </c>
      <c r="L10" s="91"/>
      <c r="M10" s="91" t="s">
        <v>79</v>
      </c>
      <c r="N10" s="93"/>
      <c r="O10" s="91" t="s">
        <v>24</v>
      </c>
      <c r="P10" s="87"/>
    </row>
    <row r="11" spans="1:16" s="52" customFormat="1" ht="15">
      <c r="A11" s="94"/>
      <c r="B11" s="94"/>
      <c r="C11" s="87" t="s">
        <v>1</v>
      </c>
      <c r="D11" s="87"/>
      <c r="E11" s="87" t="s">
        <v>1</v>
      </c>
      <c r="F11" s="87"/>
      <c r="G11" s="87" t="s">
        <v>1</v>
      </c>
      <c r="H11" s="85"/>
      <c r="I11" s="87" t="s">
        <v>1</v>
      </c>
      <c r="J11" s="85"/>
      <c r="K11" s="87" t="s">
        <v>1</v>
      </c>
      <c r="L11" s="85"/>
      <c r="M11" s="87" t="s">
        <v>1</v>
      </c>
      <c r="N11" s="85"/>
      <c r="O11" s="87" t="str">
        <f>+M11</f>
        <v>RM'000</v>
      </c>
      <c r="P11" s="85"/>
    </row>
    <row r="12" spans="1:16" s="52" customFormat="1" ht="15">
      <c r="A12" s="85"/>
      <c r="B12" s="85"/>
      <c r="C12" s="89"/>
      <c r="D12" s="89"/>
      <c r="E12" s="95"/>
      <c r="F12" s="89"/>
      <c r="G12" s="85"/>
      <c r="H12" s="85"/>
      <c r="I12" s="85"/>
      <c r="J12" s="85"/>
      <c r="K12" s="85"/>
      <c r="L12" s="85"/>
      <c r="M12" s="89"/>
      <c r="N12" s="85"/>
      <c r="O12" s="89"/>
      <c r="P12" s="85"/>
    </row>
    <row r="13" spans="1:16" s="52" customFormat="1" ht="15">
      <c r="A13" s="96" t="s">
        <v>118</v>
      </c>
      <c r="B13" s="96"/>
      <c r="C13" s="97">
        <v>150000</v>
      </c>
      <c r="D13" s="97"/>
      <c r="E13" s="98">
        <v>4508</v>
      </c>
      <c r="F13" s="97"/>
      <c r="G13" s="97">
        <v>17744</v>
      </c>
      <c r="H13" s="97"/>
      <c r="I13" s="97">
        <v>5615</v>
      </c>
      <c r="J13" s="97"/>
      <c r="K13" s="97">
        <v>-1183</v>
      </c>
      <c r="L13" s="97"/>
      <c r="M13" s="97">
        <v>85911</v>
      </c>
      <c r="N13" s="97"/>
      <c r="O13" s="97">
        <f>SUM(C13:N13)</f>
        <v>262595</v>
      </c>
      <c r="P13" s="99"/>
    </row>
    <row r="14" spans="1:16" s="52" customFormat="1" ht="15">
      <c r="A14" s="85"/>
      <c r="B14" s="85"/>
      <c r="C14" s="97"/>
      <c r="D14" s="97"/>
      <c r="E14" s="98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9"/>
    </row>
    <row r="15" spans="1:16" s="52" customFormat="1" ht="15">
      <c r="A15" s="13" t="s">
        <v>82</v>
      </c>
      <c r="B15" s="13"/>
      <c r="C15" s="97">
        <v>0</v>
      </c>
      <c r="D15" s="97"/>
      <c r="E15" s="98">
        <v>0</v>
      </c>
      <c r="F15" s="97"/>
      <c r="G15" s="97">
        <v>0</v>
      </c>
      <c r="H15" s="97"/>
      <c r="I15" s="97">
        <v>-70</v>
      </c>
      <c r="J15" s="97"/>
      <c r="K15" s="97">
        <v>15</v>
      </c>
      <c r="L15" s="97"/>
      <c r="M15" s="97">
        <v>0</v>
      </c>
      <c r="N15" s="97"/>
      <c r="O15" s="100">
        <f>SUM(C15:N15)</f>
        <v>-55</v>
      </c>
      <c r="P15" s="99"/>
    </row>
    <row r="16" spans="1:16" s="52" customFormat="1" ht="15">
      <c r="A16" s="85" t="s">
        <v>80</v>
      </c>
      <c r="B16" s="85"/>
      <c r="C16" s="97">
        <v>0</v>
      </c>
      <c r="D16" s="97"/>
      <c r="E16" s="98">
        <v>0</v>
      </c>
      <c r="F16" s="97"/>
      <c r="G16" s="97">
        <v>0</v>
      </c>
      <c r="H16" s="97"/>
      <c r="I16" s="97">
        <v>0</v>
      </c>
      <c r="J16" s="97"/>
      <c r="K16" s="97">
        <v>0</v>
      </c>
      <c r="L16" s="97"/>
      <c r="M16" s="97">
        <v>10330</v>
      </c>
      <c r="N16" s="97"/>
      <c r="O16" s="100">
        <f>SUM(C16:N16)</f>
        <v>10330</v>
      </c>
      <c r="P16" s="99"/>
    </row>
    <row r="17" spans="1:16" s="52" customFormat="1" ht="15">
      <c r="A17" s="13" t="s">
        <v>101</v>
      </c>
      <c r="B17" s="13"/>
      <c r="C17" s="101">
        <v>0</v>
      </c>
      <c r="D17" s="101"/>
      <c r="E17" s="102">
        <v>0</v>
      </c>
      <c r="F17" s="101"/>
      <c r="G17" s="101">
        <v>0</v>
      </c>
      <c r="H17" s="101"/>
      <c r="I17" s="101">
        <v>0</v>
      </c>
      <c r="J17" s="101"/>
      <c r="K17" s="101">
        <v>0</v>
      </c>
      <c r="L17" s="101"/>
      <c r="M17" s="101">
        <v>0</v>
      </c>
      <c r="N17" s="101"/>
      <c r="O17" s="101">
        <f>SUM(C17:N17)</f>
        <v>0</v>
      </c>
      <c r="P17" s="99"/>
    </row>
    <row r="18" spans="1:16" s="52" customFormat="1" ht="15">
      <c r="A18" s="85"/>
      <c r="B18" s="85"/>
      <c r="C18" s="97"/>
      <c r="D18" s="97"/>
      <c r="E18" s="98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9"/>
    </row>
    <row r="19" spans="1:16" s="104" customFormat="1" ht="15">
      <c r="A19" s="96" t="s">
        <v>121</v>
      </c>
      <c r="B19" s="96"/>
      <c r="C19" s="97">
        <f>SUM(C13:C17)</f>
        <v>150000</v>
      </c>
      <c r="D19" s="97"/>
      <c r="E19" s="97">
        <f>SUM(E13:E17)</f>
        <v>4508</v>
      </c>
      <c r="F19" s="97"/>
      <c r="G19" s="97">
        <f>SUM(G13:G17)</f>
        <v>17744</v>
      </c>
      <c r="H19" s="97"/>
      <c r="I19" s="97">
        <f>SUM(I13:I17)</f>
        <v>5545</v>
      </c>
      <c r="J19" s="97"/>
      <c r="K19" s="97">
        <f>SUM(K13:K17)</f>
        <v>-1168</v>
      </c>
      <c r="L19" s="97"/>
      <c r="M19" s="97">
        <f>SUM(M13:M17)</f>
        <v>96241</v>
      </c>
      <c r="N19" s="97"/>
      <c r="O19" s="97">
        <f>SUM(O13:O17)</f>
        <v>272870</v>
      </c>
      <c r="P19" s="103"/>
    </row>
    <row r="20" spans="1:16" s="52" customFormat="1" ht="15.75" thickBot="1">
      <c r="A20" s="85"/>
      <c r="B20" s="85"/>
      <c r="C20" s="105"/>
      <c r="D20" s="105"/>
      <c r="E20" s="106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99"/>
    </row>
    <row r="21" spans="1:16" s="52" customFormat="1" ht="15.75" thickTop="1">
      <c r="A21" s="85"/>
      <c r="B21" s="85"/>
      <c r="C21" s="97"/>
      <c r="D21" s="97"/>
      <c r="E21" s="98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9"/>
    </row>
    <row r="22" spans="1:16" s="52" customFormat="1" ht="30.75" customHeight="1">
      <c r="A22" s="84" t="s">
        <v>23</v>
      </c>
      <c r="B22" s="125" t="s">
        <v>108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99"/>
    </row>
    <row r="23" spans="1:16" s="52" customFormat="1" ht="15">
      <c r="A23" s="84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99"/>
    </row>
    <row r="24" spans="1:16" s="52" customFormat="1" ht="15">
      <c r="A24" s="84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99"/>
    </row>
    <row r="25" spans="1:16" s="52" customFormat="1" ht="15">
      <c r="A25" s="107"/>
      <c r="B25" s="107"/>
      <c r="C25" s="85"/>
      <c r="D25" s="85"/>
      <c r="E25" s="13"/>
      <c r="F25" s="85"/>
      <c r="G25" s="87"/>
      <c r="H25" s="87"/>
      <c r="I25" s="87"/>
      <c r="J25" s="87"/>
      <c r="K25" s="87"/>
      <c r="L25" s="87"/>
      <c r="M25" s="85"/>
      <c r="N25" s="85"/>
      <c r="O25" s="85"/>
      <c r="P25" s="85"/>
    </row>
    <row r="26" spans="1:16" s="52" customFormat="1" ht="30.75" customHeight="1">
      <c r="A26" s="118" t="s">
        <v>111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85"/>
    </row>
  </sheetData>
  <mergeCells count="4">
    <mergeCell ref="A26:O26"/>
    <mergeCell ref="A1:J1"/>
    <mergeCell ref="E7:I7"/>
    <mergeCell ref="B22:O22"/>
  </mergeCells>
  <printOptions/>
  <pageMargins left="1.14" right="0.75" top="1" bottom="1" header="0.57" footer="0.5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workbookViewId="0" topLeftCell="A30">
      <selection activeCell="F48" sqref="F48"/>
    </sheetView>
  </sheetViews>
  <sheetFormatPr defaultColWidth="9.140625" defaultRowHeight="12.75"/>
  <cols>
    <col min="1" max="1" width="5.8515625" style="52" customWidth="1"/>
    <col min="2" max="2" width="64.28125" style="52" customWidth="1"/>
    <col min="3" max="3" width="13.421875" style="52" bestFit="1" customWidth="1"/>
  </cols>
  <sheetData>
    <row r="1" spans="1:3" ht="24" customHeight="1">
      <c r="A1" s="119" t="s">
        <v>69</v>
      </c>
      <c r="B1" s="119"/>
      <c r="C1" s="119"/>
    </row>
    <row r="2" spans="1:3" ht="15">
      <c r="A2" s="14"/>
      <c r="B2" s="14"/>
      <c r="C2" s="14"/>
    </row>
    <row r="3" spans="1:3" ht="15">
      <c r="A3" s="14"/>
      <c r="B3" s="14"/>
      <c r="C3" s="14"/>
    </row>
    <row r="4" spans="1:3" ht="15">
      <c r="A4" s="14"/>
      <c r="B4" s="14"/>
      <c r="C4" s="14"/>
    </row>
    <row r="5" spans="1:3" ht="15.75">
      <c r="A5" s="109" t="s">
        <v>91</v>
      </c>
      <c r="B5" s="3"/>
      <c r="C5" s="12"/>
    </row>
    <row r="6" ht="15.75">
      <c r="A6" s="109" t="s">
        <v>112</v>
      </c>
    </row>
    <row r="7" spans="1:3" ht="14.25">
      <c r="A7" s="74"/>
      <c r="B7" s="74"/>
      <c r="C7" s="75"/>
    </row>
    <row r="8" spans="1:3" ht="14.25">
      <c r="A8" s="3"/>
      <c r="B8" s="3"/>
      <c r="C8" s="17" t="s">
        <v>113</v>
      </c>
    </row>
    <row r="9" spans="1:3" ht="14.25">
      <c r="A9" s="3"/>
      <c r="B9" s="3"/>
      <c r="C9" s="17" t="s">
        <v>100</v>
      </c>
    </row>
    <row r="10" spans="1:3" ht="14.25">
      <c r="A10" s="3"/>
      <c r="B10" s="3"/>
      <c r="C10" s="110" t="s">
        <v>102</v>
      </c>
    </row>
    <row r="11" spans="1:3" ht="14.25">
      <c r="A11" s="3"/>
      <c r="B11" s="3"/>
      <c r="C11" s="18" t="s">
        <v>1</v>
      </c>
    </row>
    <row r="12" spans="1:3" ht="15">
      <c r="A12" s="3" t="s">
        <v>26</v>
      </c>
      <c r="B12" s="3"/>
      <c r="C12" s="76"/>
    </row>
    <row r="13" spans="1:3" ht="15">
      <c r="A13" s="12" t="s">
        <v>12</v>
      </c>
      <c r="B13" s="12"/>
      <c r="C13" s="44">
        <v>14930</v>
      </c>
    </row>
    <row r="14" spans="1:3" ht="15">
      <c r="A14" s="12" t="s">
        <v>31</v>
      </c>
      <c r="B14" s="12"/>
      <c r="C14" s="44">
        <v>-202</v>
      </c>
    </row>
    <row r="15" spans="1:3" ht="15">
      <c r="A15" s="12" t="s">
        <v>16</v>
      </c>
      <c r="B15" s="12"/>
      <c r="C15" s="77">
        <f>SUM(C13:C14)</f>
        <v>14728</v>
      </c>
    </row>
    <row r="16" spans="1:3" ht="15">
      <c r="A16" s="12" t="s">
        <v>32</v>
      </c>
      <c r="B16" s="12"/>
      <c r="C16" s="78">
        <v>-3109</v>
      </c>
    </row>
    <row r="17" spans="1:3" ht="15">
      <c r="A17" s="79" t="s">
        <v>17</v>
      </c>
      <c r="B17" s="79"/>
      <c r="C17" s="77">
        <f>SUM(C15:C16)</f>
        <v>11619</v>
      </c>
    </row>
    <row r="18" spans="1:3" ht="15">
      <c r="A18" s="79" t="s">
        <v>27</v>
      </c>
      <c r="B18" s="79"/>
      <c r="C18" s="44">
        <v>-6130</v>
      </c>
    </row>
    <row r="19" spans="1:3" ht="14.25">
      <c r="A19" s="80" t="s">
        <v>97</v>
      </c>
      <c r="B19" s="80"/>
      <c r="C19" s="81">
        <f>SUM(C17:C18)</f>
        <v>5489</v>
      </c>
    </row>
    <row r="20" spans="1:3" ht="15">
      <c r="A20" s="12"/>
      <c r="B20" s="12"/>
      <c r="C20" s="44"/>
    </row>
    <row r="21" spans="1:3" ht="14.25">
      <c r="A21" s="3" t="s">
        <v>21</v>
      </c>
      <c r="B21" s="3"/>
      <c r="C21" s="44"/>
    </row>
    <row r="22" spans="1:3" ht="15">
      <c r="A22" s="79" t="s">
        <v>94</v>
      </c>
      <c r="B22" s="82"/>
      <c r="C22" s="44">
        <v>-1075</v>
      </c>
    </row>
    <row r="23" spans="1:3" ht="15">
      <c r="A23" s="79" t="s">
        <v>33</v>
      </c>
      <c r="B23" s="82"/>
      <c r="C23" s="44">
        <v>178</v>
      </c>
    </row>
    <row r="24" spans="1:3" ht="15" hidden="1">
      <c r="A24" s="79"/>
      <c r="B24" s="82"/>
      <c r="C24" s="44"/>
    </row>
    <row r="25" spans="1:3" ht="14.25">
      <c r="A25" s="80" t="s">
        <v>92</v>
      </c>
      <c r="B25" s="3"/>
      <c r="C25" s="81">
        <f>SUM(C22:C24)</f>
        <v>-897</v>
      </c>
    </row>
    <row r="26" spans="1:3" ht="15">
      <c r="A26" s="12"/>
      <c r="B26" s="12"/>
      <c r="C26" s="44"/>
    </row>
    <row r="27" spans="1:3" ht="14.25">
      <c r="A27" s="3" t="s">
        <v>22</v>
      </c>
      <c r="B27" s="3"/>
      <c r="C27" s="44"/>
    </row>
    <row r="28" spans="1:3" ht="15">
      <c r="A28" s="79" t="s">
        <v>95</v>
      </c>
      <c r="B28" s="3"/>
      <c r="C28" s="44">
        <v>15784</v>
      </c>
    </row>
    <row r="29" spans="1:3" ht="15">
      <c r="A29" s="79" t="s">
        <v>30</v>
      </c>
      <c r="B29" s="12"/>
      <c r="C29" s="44">
        <v>-17014</v>
      </c>
    </row>
    <row r="30" spans="1:3" ht="15">
      <c r="A30" s="79" t="s">
        <v>98</v>
      </c>
      <c r="B30" s="12"/>
      <c r="C30" s="44">
        <v>-3240</v>
      </c>
    </row>
    <row r="31" spans="1:3" ht="15">
      <c r="A31" s="79" t="s">
        <v>33</v>
      </c>
      <c r="B31" s="3"/>
      <c r="C31" s="44">
        <v>0</v>
      </c>
    </row>
    <row r="32" spans="1:3" ht="14.25">
      <c r="A32" s="80" t="s">
        <v>93</v>
      </c>
      <c r="B32" s="3"/>
      <c r="C32" s="81">
        <f>SUM(C28:C31)</f>
        <v>-4470</v>
      </c>
    </row>
    <row r="33" spans="1:3" ht="15">
      <c r="A33" s="12"/>
      <c r="B33" s="12"/>
      <c r="C33" s="44"/>
    </row>
    <row r="34" spans="1:3" ht="14.25">
      <c r="A34" s="3" t="s">
        <v>18</v>
      </c>
      <c r="B34" s="3"/>
      <c r="C34" s="44">
        <f>C32+C25+C19</f>
        <v>122</v>
      </c>
    </row>
    <row r="35" spans="1:3" ht="14.25">
      <c r="A35" s="3" t="s">
        <v>19</v>
      </c>
      <c r="B35" s="3"/>
      <c r="C35" s="44">
        <v>29257</v>
      </c>
    </row>
    <row r="36" spans="1:3" ht="15" thickBot="1">
      <c r="A36" s="3" t="s">
        <v>20</v>
      </c>
      <c r="B36" s="3"/>
      <c r="C36" s="83">
        <f>SUM(C34:C35)</f>
        <v>29379</v>
      </c>
    </row>
    <row r="37" ht="15" customHeight="1"/>
    <row r="38" ht="6" customHeight="1"/>
    <row r="39" spans="1:3" ht="15">
      <c r="A39" s="3" t="s">
        <v>119</v>
      </c>
      <c r="B39" s="12"/>
      <c r="C39" s="12"/>
    </row>
    <row r="40" spans="1:3" ht="15">
      <c r="A40" s="12"/>
      <c r="B40" s="12" t="s">
        <v>6</v>
      </c>
      <c r="C40" s="24">
        <v>42880</v>
      </c>
    </row>
    <row r="41" spans="1:3" ht="15">
      <c r="A41" s="12"/>
      <c r="B41" s="12" t="s">
        <v>96</v>
      </c>
      <c r="C41" s="24">
        <v>-13501</v>
      </c>
    </row>
    <row r="42" spans="1:3" ht="15.75" thickBot="1">
      <c r="A42" s="12"/>
      <c r="B42" s="12"/>
      <c r="C42" s="111">
        <f>SUM(C40:C41)</f>
        <v>29379</v>
      </c>
    </row>
    <row r="43" ht="15">
      <c r="A43" s="12"/>
    </row>
    <row r="44" spans="1:3" ht="15">
      <c r="A44" s="12"/>
      <c r="B44" s="12"/>
      <c r="C44" s="112"/>
    </row>
    <row r="45" spans="1:3" ht="15">
      <c r="A45" s="116" t="s">
        <v>115</v>
      </c>
      <c r="B45" s="117" t="s">
        <v>116</v>
      </c>
      <c r="C45" s="112"/>
    </row>
    <row r="46" spans="2:3" ht="15">
      <c r="B46" s="117" t="s">
        <v>120</v>
      </c>
      <c r="C46" s="112"/>
    </row>
    <row r="47" ht="14.25" customHeight="1"/>
    <row r="48" spans="1:3" ht="29.25" customHeight="1">
      <c r="A48" s="118" t="s">
        <v>114</v>
      </c>
      <c r="B48" s="118"/>
      <c r="C48" s="118"/>
    </row>
  </sheetData>
  <mergeCells count="2">
    <mergeCell ref="A48:C48"/>
    <mergeCell ref="A1:C1"/>
  </mergeCells>
  <printOptions/>
  <pageMargins left="0.75" right="0.75" top="0.94" bottom="0.88" header="0.5" footer="0.5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Glomac</cp:lastModifiedBy>
  <cp:lastPrinted>2003-09-04T07:22:38Z</cp:lastPrinted>
  <dcterms:created xsi:type="dcterms:W3CDTF">2002-11-28T03:19:13Z</dcterms:created>
  <dcterms:modified xsi:type="dcterms:W3CDTF">2003-09-08T02:49:05Z</dcterms:modified>
  <cp:category/>
  <cp:version/>
  <cp:contentType/>
  <cp:contentStatus/>
</cp:coreProperties>
</file>